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jil\2025\"/>
    </mc:Choice>
  </mc:AlternateContent>
  <xr:revisionPtr revIDLastSave="0" documentId="13_ncr:1_{39A0F919-7516-47E1-91DE-21E80B607BB4}" xr6:coauthVersionLast="45" xr6:coauthVersionMax="45" xr10:uidLastSave="{00000000-0000-0000-0000-000000000000}"/>
  <bookViews>
    <workbookView xWindow="-120" yWindow="-120" windowWidth="29040" windowHeight="15840" xr2:uid="{972E8918-9E53-43A9-AE7A-536FB3BEB95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38" i="1" l="1"/>
  <c r="A139" i="1" s="1"/>
  <c r="R111" i="1"/>
  <c r="H111" i="1"/>
  <c r="I111" i="1" s="1"/>
  <c r="S111" i="1" s="1"/>
  <c r="E111" i="1"/>
  <c r="L107" i="1" l="1"/>
  <c r="R107" i="1" s="1"/>
  <c r="H107" i="1"/>
  <c r="E107" i="1"/>
  <c r="I107" i="1" s="1"/>
  <c r="S107" i="1" s="1"/>
  <c r="R94" i="1" l="1"/>
  <c r="I94" i="1"/>
  <c r="H94" i="1"/>
  <c r="E94" i="1"/>
  <c r="N128" i="1" l="1"/>
  <c r="L128" i="1"/>
  <c r="H128" i="1"/>
  <c r="E128" i="1"/>
  <c r="I128" i="1" l="1"/>
  <c r="S128" i="1" s="1"/>
  <c r="S10" i="1"/>
  <c r="S5" i="1"/>
  <c r="S8" i="1"/>
  <c r="S16" i="1"/>
  <c r="S11" i="1"/>
  <c r="S6" i="1"/>
  <c r="S31" i="1"/>
  <c r="S14" i="1"/>
  <c r="S32" i="1"/>
  <c r="S12" i="1"/>
  <c r="S23" i="1"/>
  <c r="S108" i="1"/>
  <c r="S13" i="1"/>
  <c r="S28" i="1"/>
  <c r="S135" i="1"/>
  <c r="S41" i="1"/>
  <c r="S21" i="1"/>
  <c r="S20" i="1"/>
  <c r="S33" i="1"/>
  <c r="S62" i="1"/>
  <c r="S64" i="1"/>
  <c r="S102" i="1"/>
  <c r="S95" i="1"/>
  <c r="S97" i="1"/>
  <c r="S110" i="1"/>
  <c r="S15" i="1"/>
  <c r="S139" i="1"/>
  <c r="S18" i="1"/>
  <c r="S138" i="1"/>
  <c r="S137" i="1"/>
  <c r="S126" i="1"/>
  <c r="S136" i="1"/>
  <c r="S39" i="1"/>
  <c r="S132" i="1"/>
  <c r="S69" i="1"/>
  <c r="S89" i="1"/>
  <c r="S88" i="1"/>
  <c r="S125" i="1"/>
  <c r="S45" i="1"/>
  <c r="S129" i="1"/>
  <c r="S87" i="1"/>
  <c r="S117" i="1"/>
  <c r="S66" i="1"/>
  <c r="S100" i="1"/>
  <c r="S134" i="1"/>
  <c r="S101" i="1"/>
  <c r="S123" i="1"/>
  <c r="S121" i="1"/>
  <c r="S118" i="1"/>
  <c r="S86" i="1"/>
  <c r="S96" i="1"/>
  <c r="S133" i="1"/>
  <c r="S71" i="1"/>
  <c r="S54" i="1"/>
  <c r="S77" i="1"/>
  <c r="S112" i="1"/>
  <c r="S93" i="1"/>
  <c r="S76" i="1"/>
  <c r="S85" i="1"/>
  <c r="S105" i="1"/>
  <c r="S84" i="1"/>
  <c r="S99" i="1"/>
  <c r="S122" i="1"/>
  <c r="S91" i="1"/>
  <c r="S106" i="1"/>
  <c r="S83" i="1"/>
  <c r="S82" i="1"/>
  <c r="S103" i="1"/>
  <c r="S90" i="1"/>
  <c r="S92" i="1"/>
  <c r="S98" i="1"/>
  <c r="S81" i="1"/>
  <c r="S80" i="1"/>
  <c r="S79" i="1"/>
  <c r="S78" i="1"/>
  <c r="S127" i="1"/>
  <c r="S67" i="1"/>
  <c r="S74" i="1"/>
  <c r="S59" i="1"/>
  <c r="S114" i="1"/>
  <c r="S56" i="1"/>
  <c r="S73" i="1"/>
  <c r="S72" i="1"/>
  <c r="S75" i="1"/>
  <c r="S65" i="1"/>
  <c r="S70" i="1"/>
  <c r="S104" i="1"/>
  <c r="S52" i="1"/>
  <c r="S94" i="1"/>
  <c r="S109" i="1"/>
  <c r="S22" i="1"/>
  <c r="S61" i="1"/>
  <c r="S124" i="1"/>
  <c r="S51" i="1"/>
  <c r="S68" i="1"/>
  <c r="S115" i="1"/>
  <c r="S120" i="1"/>
  <c r="S119" i="1"/>
  <c r="S49" i="1"/>
  <c r="S116" i="1"/>
  <c r="S57" i="1"/>
  <c r="S63" i="1"/>
  <c r="S48" i="1"/>
  <c r="S53" i="1"/>
  <c r="S47" i="1"/>
  <c r="S113" i="1"/>
  <c r="S60" i="1"/>
  <c r="S38" i="1"/>
  <c r="S55" i="1"/>
  <c r="S46" i="1"/>
  <c r="S43" i="1"/>
  <c r="S131" i="1"/>
  <c r="S36" i="1"/>
  <c r="S42" i="1"/>
  <c r="S50" i="1"/>
  <c r="S35" i="1"/>
  <c r="S44" i="1"/>
  <c r="S130" i="1"/>
  <c r="S30" i="1"/>
  <c r="S40" i="1"/>
  <c r="S27" i="1"/>
  <c r="S34" i="1"/>
  <c r="S29" i="1"/>
  <c r="S26" i="1"/>
  <c r="S25" i="1"/>
  <c r="S17" i="1"/>
  <c r="S19" i="1"/>
  <c r="S37" i="1"/>
  <c r="S24" i="1"/>
  <c r="S58" i="1"/>
  <c r="S7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S9" i="1"/>
</calcChain>
</file>

<file path=xl/sharedStrings.xml><?xml version="1.0" encoding="utf-8"?>
<sst xmlns="http://schemas.openxmlformats.org/spreadsheetml/2006/main" count="190" uniqueCount="162">
  <si>
    <t>Д/д</t>
  </si>
  <si>
    <t>Компанийн нэр</t>
  </si>
  <si>
    <t>БАЛАНСЫН  ҮЗҮҮЛЭЛТ</t>
  </si>
  <si>
    <t>ОРЛОГЫН ТАЙЛАНГИЙН ҮЗҮҮЛЭЛТ</t>
  </si>
  <si>
    <t xml:space="preserve">Хувьцаа </t>
  </si>
  <si>
    <t>Эргэлтийн хөрөнгийн дүн</t>
  </si>
  <si>
    <t>Эргэлтийн бус хөрөнгийн дүн</t>
  </si>
  <si>
    <t>Нийт хөрөнгийн дүн</t>
  </si>
  <si>
    <t>Богино хугацаат өр төлбөрийн дүн</t>
  </si>
  <si>
    <t xml:space="preserve">Урт хугацаат өр төлбөрийн дүн </t>
  </si>
  <si>
    <t>Өр төлбөрийн нийт дүн</t>
  </si>
  <si>
    <t>Эздийн өмчийн дүн</t>
  </si>
  <si>
    <t>Борлуулалтын орлого</t>
  </si>
  <si>
    <t>Борлуулалтын өртөг</t>
  </si>
  <si>
    <t>Бусад орлого, эрхийн шимтгэл, хүү, түрээс, ногдол ашгийн орлого</t>
  </si>
  <si>
    <t xml:space="preserve">Зардлын дүн </t>
  </si>
  <si>
    <t xml:space="preserve">Олз гарз </t>
  </si>
  <si>
    <t>Бусад ашиг алдагдал</t>
  </si>
  <si>
    <t>Орлогын татварын зардал</t>
  </si>
  <si>
    <t>Тайлант үеийн цэвэр ашиг ( алдагдал)</t>
  </si>
  <si>
    <t>"АПУ" ХК</t>
  </si>
  <si>
    <t>"Тавантолгой" ХК</t>
  </si>
  <si>
    <t>"Монноос" ХК</t>
  </si>
  <si>
    <t>"Материал импекс" ХК</t>
  </si>
  <si>
    <t>"Техникимпорт" ХК</t>
  </si>
  <si>
    <t xml:space="preserve">"Түмэн шувуут" ХК  </t>
  </si>
  <si>
    <t>"Сүү" ХК</t>
  </si>
  <si>
    <t>"Талх чихэр" ХК</t>
  </si>
  <si>
    <t xml:space="preserve">"Алтайн зам" ХК    </t>
  </si>
  <si>
    <t>"Гутал" ХК</t>
  </si>
  <si>
    <t xml:space="preserve">"Монос хүнс" ХК </t>
  </si>
  <si>
    <t>"Ремикон" ХК</t>
  </si>
  <si>
    <t>"Баянгол зочид буудал" ХК</t>
  </si>
  <si>
    <t>"Улаанбаатар БҮК" ХК</t>
  </si>
  <si>
    <t>"Ариг гал" ХК</t>
  </si>
  <si>
    <t>"Монгол базальт" ХК</t>
  </si>
  <si>
    <t>"Хүрд" ХК</t>
  </si>
  <si>
    <t>"Шарын гол" ХК</t>
  </si>
  <si>
    <t>"МИК Холдинг" ХК</t>
  </si>
  <si>
    <t xml:space="preserve"> -   </t>
  </si>
  <si>
    <t>"Гермес центр" ХК</t>
  </si>
  <si>
    <t>"Могойн гол" ХК</t>
  </si>
  <si>
    <t>"Махимпекс" ХК</t>
  </si>
  <si>
    <t>"Ганхийц" ХК</t>
  </si>
  <si>
    <t>"Атар-Өргөө" ХК</t>
  </si>
  <si>
    <t xml:space="preserve">-   </t>
  </si>
  <si>
    <t>"Улсын Их Дэлгүүр" ХК</t>
  </si>
  <si>
    <t>"Сонсголон бармат" ХК</t>
  </si>
  <si>
    <t>"Монгол нэхмэл" ХК</t>
  </si>
  <si>
    <t>"Жуулчин дюти фрий" ХК</t>
  </si>
  <si>
    <t xml:space="preserve">"Ай түүлс" ХК </t>
  </si>
  <si>
    <t>"Тахь Ко" ХК</t>
  </si>
  <si>
    <t>"Тав" ХК</t>
  </si>
  <si>
    <t>"Тээвэр-Дархан" ХК</t>
  </si>
  <si>
    <t>"Орхон хөгжил" ХК</t>
  </si>
  <si>
    <t>"Хай Би Ойл" ХК</t>
  </si>
  <si>
    <t>"Автозам" ХК</t>
  </si>
  <si>
    <t>" Хар тарвагатай" ХК</t>
  </si>
  <si>
    <t xml:space="preserve">"Эм Эн Ди" ХК </t>
  </si>
  <si>
    <t>"Хөвсгөл геологи" ХК</t>
  </si>
  <si>
    <t>"Монгол алт" ХК</t>
  </si>
  <si>
    <t>"Дархан хүнс" ХК</t>
  </si>
  <si>
    <t>"Хөвсгөл хүнс" ХК</t>
  </si>
  <si>
    <t>"Сэндли ББСБ" ХК</t>
  </si>
  <si>
    <t>"Өндөрхаан" ХК</t>
  </si>
  <si>
    <t>"Дархан нэхий" ХК</t>
  </si>
  <si>
    <t>"Э транс ложистикс" ХК</t>
  </si>
  <si>
    <t>"Сэлэнгэ-сүрэг" ХК</t>
  </si>
  <si>
    <t>"Хишиг уул" ХК</t>
  </si>
  <si>
    <t>"Дорнод худалдаа" ХК</t>
  </si>
  <si>
    <t>"Дархан зочид буудал" ХК</t>
  </si>
  <si>
    <t>"Завхан баялаг" ХК</t>
  </si>
  <si>
    <t>"Говийн өндөр" ХК</t>
  </si>
  <si>
    <t>"Орхондалай" ХК</t>
  </si>
  <si>
    <t>"Силикат" ХК</t>
  </si>
  <si>
    <t>"Хасу-мандал" ХК</t>
  </si>
  <si>
    <t>"Их барилга" ХК</t>
  </si>
  <si>
    <t>"Монинжбар" ХК</t>
  </si>
  <si>
    <t>"Мерекс" ХК</t>
  </si>
  <si>
    <t>"Нэхээсгүй Эдлэл" ХК</t>
  </si>
  <si>
    <t>"Дархан хөвөн" ХК</t>
  </si>
  <si>
    <t>"Монголын хөгжил үндэсний нэгдэл" ХК</t>
  </si>
  <si>
    <t>"Стандарт ноос" ХК</t>
  </si>
  <si>
    <t>"Люкс занаду групп" ХК</t>
  </si>
  <si>
    <t>"Хөвсгөл" ХК</t>
  </si>
  <si>
    <t>"Нако түлш" ХК</t>
  </si>
  <si>
    <t>"Монгол дизель" ХК</t>
  </si>
  <si>
    <t>"Мандалговь Импекс" ХК</t>
  </si>
  <si>
    <t>"Глобал лайф технологи" ХК</t>
  </si>
  <si>
    <t>"Түшиг Уул" ХК</t>
  </si>
  <si>
    <t>"Увс чацаргана" ХК</t>
  </si>
  <si>
    <t>"Хот девелопмент" ХК</t>
  </si>
  <si>
    <t>"Дэвшил мандал" ХК</t>
  </si>
  <si>
    <t>"Цагаантолгой" ХК</t>
  </si>
  <si>
    <t>"Эрээнцав" ХК</t>
  </si>
  <si>
    <t>"Мон Наб" ХК</t>
  </si>
  <si>
    <t>"Монгол керамик" ХК</t>
  </si>
  <si>
    <t>"Эрдэнэт хүнс" ХК</t>
  </si>
  <si>
    <t>"Жуулчин говь" ХК</t>
  </si>
  <si>
    <t>"Бөхөг" ХК</t>
  </si>
  <si>
    <t>"Сор" ХК</t>
  </si>
  <si>
    <t>"Хоринхоёрдугаар бааз" ХК</t>
  </si>
  <si>
    <t>"Талын гал" ХК</t>
  </si>
  <si>
    <t>"Ачит алхабы" ХК</t>
  </si>
  <si>
    <t>"Монгол савхи" ХК</t>
  </si>
  <si>
    <t xml:space="preserve">"Крипто үндэстэн" ХК </t>
  </si>
  <si>
    <t xml:space="preserve">"Жидакс ХК" </t>
  </si>
  <si>
    <t>"Хөсөг трейд" ХК</t>
  </si>
  <si>
    <t>"Дархан гурил тэжээл" ХК</t>
  </si>
  <si>
    <t>"Адуунчулуун" ХК</t>
  </si>
  <si>
    <t>"Эрдэнэс сольюшинс" ХК</t>
  </si>
  <si>
    <t>"Автоимпекс" ХК</t>
  </si>
  <si>
    <t>"Хархорин" ХК</t>
  </si>
  <si>
    <t>"Төмрийн завод" ХК</t>
  </si>
  <si>
    <t>"Бүтээлч Үйлс" ХК</t>
  </si>
  <si>
    <t>"Женко тур бюро" ХК</t>
  </si>
  <si>
    <t>"Фронтиер Лэнд Групп" ХК</t>
  </si>
  <si>
    <t>"Хөх ган" ХК</t>
  </si>
  <si>
    <t>"Ногоон хөгжил үндэсний нэгдэл" ХК</t>
  </si>
  <si>
    <t>"Тэнгэрлиг медиа групп" ХК</t>
  </si>
  <si>
    <t>"Дархан ус суваг" ХК</t>
  </si>
  <si>
    <t xml:space="preserve">"Булигаар" ХК </t>
  </si>
  <si>
    <t>"Дархан Сэлэнгийн цахилгаан түгээх сүлжээ" ХК</t>
  </si>
  <si>
    <t>"Бэрх уул" ХК</t>
  </si>
  <si>
    <t>"Шивээ овоо" ХК</t>
  </si>
  <si>
    <t>"Говь" ХК</t>
  </si>
  <si>
    <t>"Сэнтрал Экспресс Си Ви Эс- ХК</t>
  </si>
  <si>
    <t>"Багануур" ХК</t>
  </si>
  <si>
    <t>"Монголын төмөр зам" ХК</t>
  </si>
  <si>
    <t>"Оллоо" ХК</t>
  </si>
  <si>
    <t>"Эрдэнэт авто зам" ХК</t>
  </si>
  <si>
    <t>"Глобал монголиа холдингс" ХК</t>
  </si>
  <si>
    <t>"Өлзий-Дундговь" ХК</t>
  </si>
  <si>
    <t>"Монгол шуудан" ХК</t>
  </si>
  <si>
    <t>"Хөвсгөл алтан дуулга" ХК</t>
  </si>
  <si>
    <t>"Ард санхүүгийн нэгдэл " ХК</t>
  </si>
  <si>
    <t>"Газар шим үйлдвэр" ХК</t>
  </si>
  <si>
    <t>Мандал даатгал</t>
  </si>
  <si>
    <t>Ард даатгал</t>
  </si>
  <si>
    <t>Монгол даатгал</t>
  </si>
  <si>
    <t>Бодь даатгал</t>
  </si>
  <si>
    <t>Монголын хөрөнгийн бирж</t>
  </si>
  <si>
    <t>Евразиа капитал холдинг</t>
  </si>
  <si>
    <t xml:space="preserve">Би Ди Сек     </t>
  </si>
  <si>
    <t xml:space="preserve">Инвескор </t>
  </si>
  <si>
    <t>Ард кредит</t>
  </si>
  <si>
    <t>Лэндмн</t>
  </si>
  <si>
    <t>Тандэм инвест</t>
  </si>
  <si>
    <t>Голомт банк</t>
  </si>
  <si>
    <t>Төрийн банк</t>
  </si>
  <si>
    <t>Богд банк</t>
  </si>
  <si>
    <t>"Худалдаа хөгжлийн банк" ХК</t>
  </si>
  <si>
    <t>Хаан банк</t>
  </si>
  <si>
    <t>"Хас банк" ХК</t>
  </si>
  <si>
    <t>"Эрдэнэт суварга" ХК</t>
  </si>
  <si>
    <t>Нийт ашиг (алдагдал)</t>
  </si>
  <si>
    <t xml:space="preserve"> дансны үнэ /төгрөгөөр/</t>
  </si>
  <si>
    <t>Тоо ширхэг</t>
  </si>
  <si>
    <t>"Тавилга" ХК</t>
  </si>
  <si>
    <t>"Стандарт проперти групп" ХК</t>
  </si>
  <si>
    <t xml:space="preserve">Жич: МХБ-д бүртгэлтэй нийт 172 компаниаас 2024 оны эхний хагас жилийн санхүүгийн тайлангаа 78.49% нь буюу 135 ХК Сангийн яамны и-балансад шивж, баталгаажсан тайланг нэгтгэв. Дээрх 135 компаниаас 73 компани буюу 54.07% нь ашигтай, 14 компани буюу 10.37% ашиг алдагдалгүй, 48 компани буюу 35.55% нь ашиггүй ажилласан байна. </t>
  </si>
  <si>
    <t>Монголын хөрөнгийн биржид бүртгэлтэй хувьцаат компаниудын 2024 оны эхний хагас жилийн санхүүгийн тайлангийн хураангуй үзүүлэлт.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</si>
</sst>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BC2E6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2" borderId="8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8" xfId="0" applyFont="1" applyBorder="1"/>
    <xf numFmtId="43" fontId="4" fillId="0" borderId="8" xfId="1" applyFont="1" applyBorder="1" applyAlignment="1"/>
    <xf numFmtId="43" fontId="4" fillId="0" borderId="8" xfId="1" applyFont="1" applyBorder="1" applyAlignment="1">
      <alignment wrapText="1"/>
    </xf>
    <xf numFmtId="0" fontId="2" fillId="3" borderId="8" xfId="0" applyFont="1" applyFill="1" applyBorder="1" applyAlignment="1">
      <alignment horizontal="left" vertical="center"/>
    </xf>
    <xf numFmtId="43" fontId="4" fillId="3" borderId="8" xfId="1" applyFont="1" applyFill="1" applyBorder="1" applyAlignment="1"/>
    <xf numFmtId="0" fontId="4" fillId="4" borderId="8" xfId="0" applyFont="1" applyFill="1" applyBorder="1"/>
    <xf numFmtId="43" fontId="4" fillId="4" borderId="8" xfId="1" applyFont="1" applyFill="1" applyBorder="1" applyAlignment="1"/>
    <xf numFmtId="0" fontId="4" fillId="5" borderId="8" xfId="0" applyFont="1" applyFill="1" applyBorder="1"/>
    <xf numFmtId="43" fontId="4" fillId="5" borderId="8" xfId="1" applyFont="1" applyFill="1" applyBorder="1" applyAlignment="1"/>
    <xf numFmtId="0" fontId="4" fillId="0" borderId="8" xfId="0" applyFont="1" applyBorder="1" applyAlignment="1">
      <alignment horizontal="left" vertical="center" wrapText="1"/>
    </xf>
    <xf numFmtId="43" fontId="4" fillId="0" borderId="8" xfId="1" applyFont="1" applyBorder="1" applyAlignment="1">
      <alignment vertical="center" wrapText="1"/>
    </xf>
    <xf numFmtId="0" fontId="4" fillId="3" borderId="8" xfId="0" applyFont="1" applyFill="1" applyBorder="1"/>
    <xf numFmtId="43" fontId="2" fillId="3" borderId="8" xfId="1" applyFont="1" applyFill="1" applyBorder="1" applyAlignment="1">
      <alignment vertical="center" wrapText="1"/>
    </xf>
    <xf numFmtId="43" fontId="4" fillId="3" borderId="8" xfId="1" applyFont="1" applyFill="1" applyBorder="1" applyAlignment="1">
      <alignment wrapText="1"/>
    </xf>
    <xf numFmtId="43" fontId="2" fillId="0" borderId="8" xfId="1" applyFont="1" applyBorder="1" applyAlignment="1">
      <alignment vertical="center" wrapText="1"/>
    </xf>
    <xf numFmtId="0" fontId="4" fillId="0" borderId="8" xfId="0" applyFont="1" applyBorder="1" applyAlignment="1">
      <alignment vertical="center"/>
    </xf>
    <xf numFmtId="43" fontId="4" fillId="0" borderId="8" xfId="1" applyFont="1" applyBorder="1" applyAlignment="1">
      <alignment vertical="center"/>
    </xf>
    <xf numFmtId="0" fontId="4" fillId="0" borderId="8" xfId="0" applyFont="1" applyBorder="1" applyAlignment="1">
      <alignment horizontal="left"/>
    </xf>
    <xf numFmtId="43" fontId="2" fillId="0" borderId="8" xfId="1" applyFont="1" applyBorder="1" applyAlignment="1"/>
    <xf numFmtId="3" fontId="4" fillId="0" borderId="8" xfId="0" applyNumberFormat="1" applyFont="1" applyBorder="1" applyAlignment="1">
      <alignment horizontal="right"/>
    </xf>
    <xf numFmtId="0" fontId="4" fillId="3" borderId="8" xfId="0" applyFont="1" applyFill="1" applyBorder="1" applyAlignment="1">
      <alignment horizontal="left"/>
    </xf>
    <xf numFmtId="3" fontId="4" fillId="3" borderId="8" xfId="0" applyNumberFormat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2" fillId="3" borderId="0" xfId="0" applyFont="1" applyFill="1" applyAlignment="1">
      <alignment horizontal="left" vertical="center"/>
    </xf>
    <xf numFmtId="0" fontId="4" fillId="0" borderId="0" xfId="0" applyFont="1" applyAlignment="1">
      <alignment horizontal="right"/>
    </xf>
    <xf numFmtId="3" fontId="4" fillId="0" borderId="8" xfId="0" applyNumberFormat="1" applyFont="1" applyBorder="1" applyAlignment="1">
      <alignment horizontal="right" vertical="center"/>
    </xf>
    <xf numFmtId="3" fontId="4" fillId="5" borderId="8" xfId="0" applyNumberFormat="1" applyFont="1" applyFill="1" applyBorder="1" applyAlignment="1">
      <alignment horizontal="right"/>
    </xf>
    <xf numFmtId="3" fontId="4" fillId="4" borderId="8" xfId="0" applyNumberFormat="1" applyFont="1" applyFill="1" applyBorder="1" applyAlignment="1">
      <alignment horizontal="right"/>
    </xf>
    <xf numFmtId="3" fontId="4" fillId="0" borderId="8" xfId="0" applyNumberFormat="1" applyFont="1" applyBorder="1" applyAlignment="1">
      <alignment horizontal="right" vertical="center" wrapText="1"/>
    </xf>
    <xf numFmtId="0" fontId="2" fillId="5" borderId="8" xfId="0" applyFont="1" applyFill="1" applyBorder="1" applyAlignment="1">
      <alignment horizontal="left" vertical="center" wrapText="1"/>
    </xf>
    <xf numFmtId="4" fontId="4" fillId="0" borderId="0" xfId="0" applyNumberFormat="1" applyFont="1"/>
    <xf numFmtId="0" fontId="4" fillId="0" borderId="0" xfId="0" applyFont="1" applyBorder="1" applyAlignment="1">
      <alignment horizontal="center"/>
    </xf>
    <xf numFmtId="0" fontId="2" fillId="5" borderId="0" xfId="0" applyFont="1" applyFill="1" applyBorder="1" applyAlignment="1">
      <alignment horizontal="left" vertical="center" wrapText="1"/>
    </xf>
    <xf numFmtId="4" fontId="4" fillId="0" borderId="0" xfId="0" applyNumberFormat="1" applyFont="1" applyBorder="1"/>
    <xf numFmtId="43" fontId="4" fillId="0" borderId="0" xfId="1" applyFont="1" applyBorder="1" applyAlignment="1"/>
    <xf numFmtId="0" fontId="4" fillId="0" borderId="8" xfId="0" applyFont="1" applyBorder="1" applyAlignment="1">
      <alignment horizontal="center"/>
    </xf>
    <xf numFmtId="4" fontId="4" fillId="0" borderId="8" xfId="0" applyNumberFormat="1" applyFont="1" applyBorder="1"/>
    <xf numFmtId="0" fontId="3" fillId="0" borderId="0" xfId="0" applyFont="1" applyAlignment="1">
      <alignment horizontal="center"/>
    </xf>
    <xf numFmtId="164" fontId="4" fillId="0" borderId="8" xfId="1" applyNumberFormat="1" applyFont="1" applyBorder="1" applyAlignment="1">
      <alignment horizontal="right"/>
    </xf>
    <xf numFmtId="43" fontId="4" fillId="0" borderId="8" xfId="1" applyFont="1" applyBorder="1"/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/>
    </xf>
    <xf numFmtId="43" fontId="2" fillId="5" borderId="8" xfId="1" applyFont="1" applyFill="1" applyBorder="1" applyAlignment="1">
      <alignment horizontal="left" vertical="center"/>
    </xf>
    <xf numFmtId="164" fontId="4" fillId="0" borderId="8" xfId="1" applyNumberFormat="1" applyFont="1" applyBorder="1" applyAlignment="1">
      <alignment horizontal="center"/>
    </xf>
    <xf numFmtId="0" fontId="2" fillId="0" borderId="8" xfId="0" applyFont="1" applyBorder="1" applyAlignment="1">
      <alignment vertical="center" wrapText="1"/>
    </xf>
    <xf numFmtId="0" fontId="6" fillId="0" borderId="0" xfId="0" applyFont="1"/>
    <xf numFmtId="0" fontId="6" fillId="5" borderId="0" xfId="0" applyFont="1" applyFill="1"/>
    <xf numFmtId="43" fontId="6" fillId="0" borderId="0" xfId="1" applyFont="1"/>
    <xf numFmtId="0" fontId="6" fillId="0" borderId="0" xfId="0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FF665A-AEA9-480C-8D9C-6E6C170FAF8E}">
  <dimension ref="A1:V147"/>
  <sheetViews>
    <sheetView tabSelected="1" workbookViewId="0">
      <pane xSplit="2" ySplit="4" topLeftCell="L44" activePane="bottomRight" state="frozen"/>
      <selection pane="topRight" activeCell="C1" sqref="C1"/>
      <selection pane="bottomLeft" activeCell="A6" sqref="A6"/>
      <selection pane="bottomRight" activeCell="R20" sqref="R20"/>
    </sheetView>
  </sheetViews>
  <sheetFormatPr defaultRowHeight="12.75" x14ac:dyDescent="0.2"/>
  <cols>
    <col min="1" max="1" width="5.7109375" style="61" customWidth="1"/>
    <col min="2" max="2" width="54.140625" style="61" bestFit="1" customWidth="1"/>
    <col min="3" max="3" width="25.28515625" style="61" bestFit="1" customWidth="1"/>
    <col min="4" max="4" width="21.42578125" style="61" bestFit="1" customWidth="1"/>
    <col min="5" max="5" width="21.7109375" style="61" customWidth="1"/>
    <col min="6" max="6" width="22" style="61" bestFit="1" customWidth="1"/>
    <col min="7" max="7" width="23.140625" style="61" bestFit="1" customWidth="1"/>
    <col min="8" max="8" width="24.7109375" style="61" customWidth="1"/>
    <col min="9" max="9" width="20.28515625" style="61" bestFit="1" customWidth="1"/>
    <col min="10" max="10" width="26.42578125" style="61" customWidth="1"/>
    <col min="11" max="11" width="19.85546875" style="61" bestFit="1" customWidth="1"/>
    <col min="12" max="12" width="18.7109375" style="61" bestFit="1" customWidth="1"/>
    <col min="13" max="13" width="19.85546875" style="61" bestFit="1" customWidth="1"/>
    <col min="14" max="15" width="18.7109375" style="61" bestFit="1" customWidth="1"/>
    <col min="16" max="16" width="17.28515625" style="61" bestFit="1" customWidth="1"/>
    <col min="17" max="17" width="17.7109375" style="61" bestFit="1" customWidth="1"/>
    <col min="18" max="18" width="18.7109375" style="61" bestFit="1" customWidth="1"/>
    <col min="19" max="19" width="15" style="61" bestFit="1" customWidth="1"/>
    <col min="20" max="20" width="15.5703125" style="64" bestFit="1" customWidth="1"/>
    <col min="21" max="21" width="9.140625" style="61"/>
    <col min="22" max="22" width="16" style="61" bestFit="1" customWidth="1"/>
    <col min="23" max="16384" width="9.140625" style="61"/>
  </cols>
  <sheetData>
    <row r="1" spans="1:20" x14ac:dyDescent="0.2">
      <c r="A1" s="1"/>
      <c r="B1" s="49" t="s">
        <v>161</v>
      </c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2"/>
      <c r="R1" s="2"/>
      <c r="S1" s="2"/>
      <c r="T1" s="30"/>
    </row>
    <row r="2" spans="1:20" x14ac:dyDescent="0.2">
      <c r="A2" s="1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2"/>
      <c r="R2" s="2"/>
      <c r="S2" s="2"/>
      <c r="T2" s="30"/>
    </row>
    <row r="3" spans="1:20" ht="30" customHeight="1" x14ac:dyDescent="0.2">
      <c r="A3" s="50" t="s">
        <v>0</v>
      </c>
      <c r="B3" s="52" t="s">
        <v>1</v>
      </c>
      <c r="C3" s="54" t="s">
        <v>2</v>
      </c>
      <c r="D3" s="55"/>
      <c r="E3" s="55"/>
      <c r="F3" s="55"/>
      <c r="G3" s="55"/>
      <c r="H3" s="55"/>
      <c r="I3" s="56"/>
      <c r="J3" s="54" t="s">
        <v>3</v>
      </c>
      <c r="K3" s="55"/>
      <c r="L3" s="55"/>
      <c r="M3" s="55"/>
      <c r="N3" s="55"/>
      <c r="O3" s="55"/>
      <c r="P3" s="55"/>
      <c r="Q3" s="55"/>
      <c r="R3" s="56"/>
      <c r="S3" s="46" t="s">
        <v>4</v>
      </c>
      <c r="T3" s="47"/>
    </row>
    <row r="4" spans="1:20" ht="51" x14ac:dyDescent="0.2">
      <c r="A4" s="51"/>
      <c r="B4" s="53"/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155</v>
      </c>
      <c r="M4" s="3" t="s">
        <v>14</v>
      </c>
      <c r="N4" s="3" t="s">
        <v>15</v>
      </c>
      <c r="O4" s="3" t="s">
        <v>16</v>
      </c>
      <c r="P4" s="3" t="s">
        <v>17</v>
      </c>
      <c r="Q4" s="4" t="s">
        <v>18</v>
      </c>
      <c r="R4" s="4" t="s">
        <v>19</v>
      </c>
      <c r="S4" s="4" t="s">
        <v>156</v>
      </c>
      <c r="T4" s="4" t="s">
        <v>157</v>
      </c>
    </row>
    <row r="5" spans="1:20" x14ac:dyDescent="0.2">
      <c r="A5" s="5">
        <v>1</v>
      </c>
      <c r="B5" s="9" t="s">
        <v>152</v>
      </c>
      <c r="C5" s="7">
        <v>19680758960178.301</v>
      </c>
      <c r="D5" s="7">
        <v>505179263187.26001</v>
      </c>
      <c r="E5" s="7">
        <v>20185938223365.602</v>
      </c>
      <c r="F5" s="7"/>
      <c r="G5" s="7"/>
      <c r="H5" s="7">
        <v>18067608164927.801</v>
      </c>
      <c r="I5" s="7">
        <v>2118330058437.76</v>
      </c>
      <c r="J5" s="7">
        <v>1209997947020.55</v>
      </c>
      <c r="K5" s="7">
        <v>622151888371.93005</v>
      </c>
      <c r="L5" s="7">
        <v>587846058648.62</v>
      </c>
      <c r="M5" s="7">
        <v>209159754830.67999</v>
      </c>
      <c r="N5" s="7">
        <v>421432184705.16998</v>
      </c>
      <c r="O5" s="20">
        <v>3722834429</v>
      </c>
      <c r="P5" s="7"/>
      <c r="Q5" s="7">
        <v>88855850655.009995</v>
      </c>
      <c r="R5" s="7">
        <v>290440612548.15997</v>
      </c>
      <c r="S5" s="7">
        <f t="shared" ref="S5:S36" si="0">+I5/T5</f>
        <v>1107.7984907618145</v>
      </c>
      <c r="T5" s="25">
        <v>1912198000</v>
      </c>
    </row>
    <row r="6" spans="1:20" x14ac:dyDescent="0.2">
      <c r="A6" s="5">
        <f>+A5+1</f>
        <v>2</v>
      </c>
      <c r="B6" s="6" t="s">
        <v>148</v>
      </c>
      <c r="C6" s="7">
        <v>11631040931730.1</v>
      </c>
      <c r="D6" s="7">
        <v>640620350754.47998</v>
      </c>
      <c r="E6" s="7">
        <v>12271661282484.6</v>
      </c>
      <c r="F6" s="7"/>
      <c r="G6" s="7"/>
      <c r="H6" s="7">
        <v>11135276984115.1</v>
      </c>
      <c r="I6" s="7">
        <v>1136384298369.5</v>
      </c>
      <c r="J6" s="7">
        <v>580080339988.04004</v>
      </c>
      <c r="K6" s="7">
        <v>322524680413.26001</v>
      </c>
      <c r="L6" s="7">
        <v>257555659574.78</v>
      </c>
      <c r="M6" s="7">
        <v>296715503507.22998</v>
      </c>
      <c r="N6" s="7">
        <v>205676826242.76999</v>
      </c>
      <c r="O6" s="7">
        <v>9034352687</v>
      </c>
      <c r="P6" s="7"/>
      <c r="Q6" s="7">
        <v>84491105218.020004</v>
      </c>
      <c r="R6" s="7">
        <v>273137584308.22</v>
      </c>
      <c r="S6" s="7">
        <f t="shared" si="0"/>
        <v>1405.2730247261254</v>
      </c>
      <c r="T6" s="25">
        <v>808657306</v>
      </c>
    </row>
    <row r="7" spans="1:20" x14ac:dyDescent="0.2">
      <c r="A7" s="5">
        <f t="shared" ref="A7:A70" si="1">+A6+1</f>
        <v>3</v>
      </c>
      <c r="B7" s="9" t="s">
        <v>21</v>
      </c>
      <c r="C7" s="7">
        <v>678998800666.96997</v>
      </c>
      <c r="D7" s="7">
        <v>27464773753.830002</v>
      </c>
      <c r="E7" s="7">
        <v>706463574420.80005</v>
      </c>
      <c r="F7" s="7">
        <v>210611027812.76999</v>
      </c>
      <c r="G7" s="7"/>
      <c r="H7" s="7">
        <v>210611027812.76999</v>
      </c>
      <c r="I7" s="7">
        <v>495852546608.03003</v>
      </c>
      <c r="J7" s="7">
        <v>518468562912.44</v>
      </c>
      <c r="K7" s="7">
        <v>243310300479.53</v>
      </c>
      <c r="L7" s="7">
        <v>275158262432.90997</v>
      </c>
      <c r="M7" s="7">
        <v>6012338947.1599998</v>
      </c>
      <c r="N7" s="7">
        <v>16363689711.9</v>
      </c>
      <c r="O7" s="8">
        <v>-7879499657.1400003</v>
      </c>
      <c r="P7" s="7"/>
      <c r="Q7" s="7">
        <v>43677620867.349998</v>
      </c>
      <c r="R7" s="7">
        <v>213249791143.67999</v>
      </c>
      <c r="S7" s="7">
        <f t="shared" si="0"/>
        <v>9415.183966035067</v>
      </c>
      <c r="T7" s="25">
        <v>52665200</v>
      </c>
    </row>
    <row r="8" spans="1:20" x14ac:dyDescent="0.2">
      <c r="A8" s="5">
        <f t="shared" si="1"/>
        <v>4</v>
      </c>
      <c r="B8" s="60" t="s">
        <v>151</v>
      </c>
      <c r="C8" s="7">
        <v>11824477816887.5</v>
      </c>
      <c r="D8" s="7">
        <v>801558106482.29004</v>
      </c>
      <c r="E8" s="7">
        <v>12626035923369.801</v>
      </c>
      <c r="F8" s="7"/>
      <c r="G8" s="7"/>
      <c r="H8" s="7">
        <v>11227071658249.5</v>
      </c>
      <c r="I8" s="7">
        <v>1398964265120.29</v>
      </c>
      <c r="J8" s="7">
        <v>511463096344.84003</v>
      </c>
      <c r="K8" s="7">
        <v>282155777436.03998</v>
      </c>
      <c r="L8" s="7">
        <v>229307318908.79999</v>
      </c>
      <c r="M8" s="7">
        <v>173282898393.23999</v>
      </c>
      <c r="N8" s="7">
        <v>214299941244.48001</v>
      </c>
      <c r="O8" s="20">
        <v>-55379530.799999997</v>
      </c>
      <c r="P8" s="7"/>
      <c r="Q8" s="7">
        <v>14090314090.74</v>
      </c>
      <c r="R8" s="7">
        <v>174144582436.01999</v>
      </c>
      <c r="S8" s="7">
        <f t="shared" si="0"/>
        <v>27647.0086233853</v>
      </c>
      <c r="T8" s="25">
        <v>50600927</v>
      </c>
    </row>
    <row r="9" spans="1:20" x14ac:dyDescent="0.2">
      <c r="A9" s="5">
        <f t="shared" si="1"/>
        <v>5</v>
      </c>
      <c r="B9" s="6" t="s">
        <v>20</v>
      </c>
      <c r="C9" s="7">
        <v>224574852267.23999</v>
      </c>
      <c r="D9" s="7">
        <v>605561450461.35999</v>
      </c>
      <c r="E9" s="7">
        <v>830136302728.59998</v>
      </c>
      <c r="F9" s="7">
        <v>52435932575.300003</v>
      </c>
      <c r="G9" s="7">
        <v>65722839836.519997</v>
      </c>
      <c r="H9" s="7">
        <v>118158772411.82001</v>
      </c>
      <c r="I9" s="7">
        <v>711977530316.78003</v>
      </c>
      <c r="J9" s="7">
        <v>412752615073.89001</v>
      </c>
      <c r="K9" s="7">
        <v>253669135563.70999</v>
      </c>
      <c r="L9" s="7">
        <v>159083479510.17999</v>
      </c>
      <c r="M9" s="7">
        <v>44647567091.779999</v>
      </c>
      <c r="N9" s="7">
        <v>58891346891.379997</v>
      </c>
      <c r="O9" s="8">
        <v>-489122209.64999998</v>
      </c>
      <c r="P9" s="7">
        <v>-64263712.789999999</v>
      </c>
      <c r="Q9" s="7">
        <v>30067256252.509998</v>
      </c>
      <c r="R9" s="7">
        <v>114219057535.63</v>
      </c>
      <c r="S9" s="7">
        <f t="shared" si="0"/>
        <v>958.40567189020533</v>
      </c>
      <c r="T9" s="25">
        <v>742877000</v>
      </c>
    </row>
    <row r="10" spans="1:20" x14ac:dyDescent="0.2">
      <c r="A10" s="5">
        <f t="shared" si="1"/>
        <v>6</v>
      </c>
      <c r="B10" s="9" t="s">
        <v>153</v>
      </c>
      <c r="C10" s="7">
        <v>5373019157439.3799</v>
      </c>
      <c r="D10" s="7">
        <v>256632811135.16</v>
      </c>
      <c r="E10" s="7">
        <v>5629651968574.54</v>
      </c>
      <c r="F10" s="7"/>
      <c r="G10" s="7"/>
      <c r="H10" s="7">
        <v>4965138467350.75</v>
      </c>
      <c r="I10" s="7">
        <v>664513501223.79004</v>
      </c>
      <c r="J10" s="7">
        <v>338301768518.83002</v>
      </c>
      <c r="K10" s="7">
        <v>191085885711.20999</v>
      </c>
      <c r="L10" s="7">
        <v>147215882807.62</v>
      </c>
      <c r="M10" s="7">
        <v>41833747835.989998</v>
      </c>
      <c r="N10" s="7">
        <v>75470887561</v>
      </c>
      <c r="O10" s="20">
        <v>-86817268.329999998</v>
      </c>
      <c r="P10" s="7"/>
      <c r="Q10" s="7">
        <v>28182551801</v>
      </c>
      <c r="R10" s="7">
        <v>85309374013.490005</v>
      </c>
      <c r="S10" s="7">
        <f t="shared" si="0"/>
        <v>631.24679512091768</v>
      </c>
      <c r="T10" s="44">
        <v>1052700000</v>
      </c>
    </row>
    <row r="11" spans="1:20" x14ac:dyDescent="0.2">
      <c r="A11" s="5">
        <f t="shared" si="1"/>
        <v>7</v>
      </c>
      <c r="B11" s="6" t="s">
        <v>149</v>
      </c>
      <c r="C11" s="7">
        <v>5334757874776.0195</v>
      </c>
      <c r="D11" s="7">
        <v>182325890449.57001</v>
      </c>
      <c r="E11" s="7">
        <v>5517083765225.5898</v>
      </c>
      <c r="F11" s="7"/>
      <c r="G11" s="7"/>
      <c r="H11" s="7">
        <v>4948896823420.1699</v>
      </c>
      <c r="I11" s="7">
        <v>568186941805.42004</v>
      </c>
      <c r="J11" s="7">
        <v>308332220058.90997</v>
      </c>
      <c r="K11" s="7">
        <v>170150461062.76999</v>
      </c>
      <c r="L11" s="7">
        <v>138181758996.14001</v>
      </c>
      <c r="M11" s="20">
        <v>27711762448.220001</v>
      </c>
      <c r="N11" s="7">
        <v>115678641256.75</v>
      </c>
      <c r="O11" s="20">
        <v>8737797096</v>
      </c>
      <c r="P11" s="7"/>
      <c r="Q11" s="7">
        <v>14169902017.26</v>
      </c>
      <c r="R11" s="7">
        <v>44782775266.68</v>
      </c>
      <c r="S11" s="7">
        <f t="shared" si="0"/>
        <v>752.46955842439957</v>
      </c>
      <c r="T11" s="25">
        <v>755096250</v>
      </c>
    </row>
    <row r="12" spans="1:20" x14ac:dyDescent="0.2">
      <c r="A12" s="5">
        <f t="shared" si="1"/>
        <v>8</v>
      </c>
      <c r="B12" s="23" t="s">
        <v>144</v>
      </c>
      <c r="C12" s="7">
        <v>743802292900</v>
      </c>
      <c r="D12" s="7">
        <v>20495692500</v>
      </c>
      <c r="E12" s="7">
        <v>764297985400</v>
      </c>
      <c r="F12" s="20">
        <v>386886716200</v>
      </c>
      <c r="G12" s="20">
        <v>174661227200</v>
      </c>
      <c r="H12" s="7">
        <v>561547943400</v>
      </c>
      <c r="I12" s="7">
        <v>202750042000</v>
      </c>
      <c r="J12" s="7">
        <v>97834397700</v>
      </c>
      <c r="K12" s="7">
        <v>35917800800</v>
      </c>
      <c r="L12" s="7">
        <v>61916596900</v>
      </c>
      <c r="M12" s="7">
        <v>11150086600</v>
      </c>
      <c r="N12" s="7">
        <v>17559526200</v>
      </c>
      <c r="O12" s="7"/>
      <c r="P12" s="24">
        <v>-5818820700</v>
      </c>
      <c r="Q12" s="7">
        <v>11012035900</v>
      </c>
      <c r="R12" s="10">
        <v>38676300800</v>
      </c>
      <c r="S12" s="7">
        <f t="shared" si="0"/>
        <v>2676.7703029618829</v>
      </c>
      <c r="T12" s="25">
        <v>75744281</v>
      </c>
    </row>
    <row r="13" spans="1:20" x14ac:dyDescent="0.2">
      <c r="A13" s="5">
        <f t="shared" si="1"/>
        <v>9</v>
      </c>
      <c r="B13" s="21" t="s">
        <v>141</v>
      </c>
      <c r="C13" s="20">
        <v>1061566117311.1</v>
      </c>
      <c r="D13" s="20">
        <v>22163452442.599998</v>
      </c>
      <c r="E13" s="7">
        <v>1083729569753.75</v>
      </c>
      <c r="F13" s="20">
        <v>1024570003695.2</v>
      </c>
      <c r="G13" s="20">
        <v>1583107263.5999999</v>
      </c>
      <c r="H13" s="7">
        <v>1026153110958.87</v>
      </c>
      <c r="I13" s="7">
        <v>57576458794.879997</v>
      </c>
      <c r="J13" s="20">
        <v>8647360985.9300003</v>
      </c>
      <c r="K13" s="22"/>
      <c r="L13" s="7">
        <v>8647360985.9300003</v>
      </c>
      <c r="M13" s="20">
        <v>15296583575.6</v>
      </c>
      <c r="N13" s="22">
        <v>3930530597.98</v>
      </c>
      <c r="O13" s="22">
        <v>-182830551.5</v>
      </c>
      <c r="P13" s="22"/>
      <c r="Q13" s="20">
        <v>1984721003.5999999</v>
      </c>
      <c r="R13" s="7">
        <v>17845862408.490002</v>
      </c>
      <c r="S13" s="7">
        <f t="shared" si="0"/>
        <v>164.28658729854348</v>
      </c>
      <c r="T13" s="31">
        <v>350463539</v>
      </c>
    </row>
    <row r="14" spans="1:20" x14ac:dyDescent="0.2">
      <c r="A14" s="5">
        <f t="shared" si="1"/>
        <v>10</v>
      </c>
      <c r="B14" s="23" t="s">
        <v>146</v>
      </c>
      <c r="C14" s="7">
        <v>199432358000</v>
      </c>
      <c r="D14" s="7">
        <v>1799442000</v>
      </c>
      <c r="E14" s="7">
        <v>201231800000</v>
      </c>
      <c r="F14" s="7">
        <v>115053257000</v>
      </c>
      <c r="G14" s="7">
        <v>32232101000</v>
      </c>
      <c r="H14" s="7">
        <v>147285358000</v>
      </c>
      <c r="I14" s="7">
        <v>53946442000</v>
      </c>
      <c r="J14" s="7">
        <v>34410844380</v>
      </c>
      <c r="K14" s="7">
        <v>5067972860</v>
      </c>
      <c r="L14" s="7">
        <v>29342871520</v>
      </c>
      <c r="M14" s="20">
        <v>5328558410</v>
      </c>
      <c r="N14" s="20">
        <v>12044638930</v>
      </c>
      <c r="O14" s="7"/>
      <c r="P14" s="7"/>
      <c r="Q14" s="7">
        <v>5516460000</v>
      </c>
      <c r="R14" s="7">
        <v>17110331000</v>
      </c>
      <c r="S14" s="7">
        <f t="shared" si="0"/>
        <v>72.850691423372112</v>
      </c>
      <c r="T14" s="25">
        <v>740506932</v>
      </c>
    </row>
    <row r="15" spans="1:20" x14ac:dyDescent="0.2">
      <c r="A15" s="5">
        <f t="shared" si="1"/>
        <v>11</v>
      </c>
      <c r="B15" s="6" t="s">
        <v>128</v>
      </c>
      <c r="C15" s="7">
        <v>189287354942.53</v>
      </c>
      <c r="D15" s="7">
        <v>2298456505065.4902</v>
      </c>
      <c r="E15" s="7">
        <v>2487743860008.02</v>
      </c>
      <c r="F15" s="7">
        <v>62921107391.230003</v>
      </c>
      <c r="G15" s="7">
        <v>1753350251679.01</v>
      </c>
      <c r="H15" s="7">
        <v>1816271359070.24</v>
      </c>
      <c r="I15" s="7">
        <v>671472500937.78003</v>
      </c>
      <c r="J15" s="7">
        <v>48352676488.839996</v>
      </c>
      <c r="K15" s="7">
        <v>29164096452.529999</v>
      </c>
      <c r="L15" s="7">
        <v>19188580036.310001</v>
      </c>
      <c r="M15" s="7">
        <v>8542129400.7600002</v>
      </c>
      <c r="N15" s="7">
        <v>12039595037.84</v>
      </c>
      <c r="O15" s="7">
        <v>2949165412.4499998</v>
      </c>
      <c r="P15" s="7">
        <v>-101180227.03</v>
      </c>
      <c r="Q15" s="7">
        <v>3215049828.54</v>
      </c>
      <c r="R15" s="7">
        <v>15324049756.110001</v>
      </c>
      <c r="S15" s="7">
        <f t="shared" si="0"/>
        <v>3239.4935325085758</v>
      </c>
      <c r="T15" s="25">
        <v>207277000</v>
      </c>
    </row>
    <row r="16" spans="1:20" x14ac:dyDescent="0.2">
      <c r="A16" s="5">
        <f t="shared" si="1"/>
        <v>12</v>
      </c>
      <c r="B16" s="6" t="s">
        <v>150</v>
      </c>
      <c r="C16" s="7">
        <v>800291984073.57996</v>
      </c>
      <c r="D16" s="7">
        <v>36912819268</v>
      </c>
      <c r="E16" s="7">
        <v>837204803341.57996</v>
      </c>
      <c r="F16" s="7"/>
      <c r="G16" s="7"/>
      <c r="H16" s="7">
        <v>688638425865.02002</v>
      </c>
      <c r="I16" s="7">
        <v>148566377476.56</v>
      </c>
      <c r="J16" s="7">
        <v>54253215080.589996</v>
      </c>
      <c r="K16" s="7">
        <v>32153545674.919998</v>
      </c>
      <c r="L16" s="7">
        <v>22099669405.669998</v>
      </c>
      <c r="M16" s="10">
        <v>10920686339.51</v>
      </c>
      <c r="N16" s="7">
        <v>19006825708</v>
      </c>
      <c r="O16" s="20">
        <v>1948140567</v>
      </c>
      <c r="P16" s="7"/>
      <c r="Q16" s="7">
        <v>950465777.10000002</v>
      </c>
      <c r="R16" s="7">
        <v>15011204826.549999</v>
      </c>
      <c r="S16" s="7">
        <f t="shared" si="0"/>
        <v>118.853101981248</v>
      </c>
      <c r="T16" s="25">
        <v>1250000000</v>
      </c>
    </row>
    <row r="17" spans="1:20" x14ac:dyDescent="0.2">
      <c r="A17" s="5">
        <f t="shared" si="1"/>
        <v>13</v>
      </c>
      <c r="B17" s="6" t="s">
        <v>26</v>
      </c>
      <c r="C17" s="7">
        <v>52871656161.349998</v>
      </c>
      <c r="D17" s="7">
        <v>78349753427.990005</v>
      </c>
      <c r="E17" s="7">
        <v>131221409589.34</v>
      </c>
      <c r="F17" s="7">
        <v>37821217981.790001</v>
      </c>
      <c r="G17" s="7">
        <v>35043591759.419998</v>
      </c>
      <c r="H17" s="7">
        <v>72864809741.210007</v>
      </c>
      <c r="I17" s="7">
        <v>58356599848.129997</v>
      </c>
      <c r="J17" s="7">
        <v>95981599133.25</v>
      </c>
      <c r="K17" s="7">
        <v>65609248072.75</v>
      </c>
      <c r="L17" s="7">
        <v>30372351060.5</v>
      </c>
      <c r="M17" s="7">
        <v>1157945248.51</v>
      </c>
      <c r="N17" s="7">
        <v>15904320140.52</v>
      </c>
      <c r="O17" s="7">
        <v>-768168006.38</v>
      </c>
      <c r="P17" s="7"/>
      <c r="Q17" s="7">
        <v>2691623155.2800002</v>
      </c>
      <c r="R17" s="7">
        <v>12166185006.83</v>
      </c>
      <c r="S17" s="7">
        <f t="shared" si="0"/>
        <v>169.64127862828488</v>
      </c>
      <c r="T17" s="25">
        <v>344000000</v>
      </c>
    </row>
    <row r="18" spans="1:20" x14ac:dyDescent="0.2">
      <c r="A18" s="5">
        <f t="shared" si="1"/>
        <v>14</v>
      </c>
      <c r="B18" s="6" t="s">
        <v>126</v>
      </c>
      <c r="C18" s="7">
        <v>68723320819.710007</v>
      </c>
      <c r="D18" s="7">
        <v>162880368902.23001</v>
      </c>
      <c r="E18" s="7">
        <v>231603689721.94</v>
      </c>
      <c r="F18" s="7">
        <v>76055363868.479996</v>
      </c>
      <c r="G18" s="7">
        <v>94143617182.350006</v>
      </c>
      <c r="H18" s="7">
        <v>170198981050.82999</v>
      </c>
      <c r="I18" s="7">
        <v>61404708671.110001</v>
      </c>
      <c r="J18" s="7">
        <v>253851881991.57999</v>
      </c>
      <c r="K18" s="7">
        <v>227491255293.20999</v>
      </c>
      <c r="L18" s="7">
        <v>26360626698.369999</v>
      </c>
      <c r="M18" s="7">
        <v>3077856122.6999998</v>
      </c>
      <c r="N18" s="7">
        <v>20339760684.43</v>
      </c>
      <c r="O18" s="7">
        <v>1146304315.0699999</v>
      </c>
      <c r="P18" s="7"/>
      <c r="Q18" s="8">
        <v>408856961.82999998</v>
      </c>
      <c r="R18" s="7">
        <v>9836169489.8799992</v>
      </c>
      <c r="S18" s="7">
        <f t="shared" si="0"/>
        <v>75.088118377644861</v>
      </c>
      <c r="T18" s="25">
        <v>817768643</v>
      </c>
    </row>
    <row r="19" spans="1:20" x14ac:dyDescent="0.2">
      <c r="A19" s="5">
        <f t="shared" si="1"/>
        <v>15</v>
      </c>
      <c r="B19" s="6" t="s">
        <v>25</v>
      </c>
      <c r="C19" s="7">
        <v>35752214029.480003</v>
      </c>
      <c r="D19" s="7">
        <v>47118197053.739998</v>
      </c>
      <c r="E19" s="7">
        <v>82870411083.220001</v>
      </c>
      <c r="F19" s="7">
        <v>1350610902.71</v>
      </c>
      <c r="G19" s="7">
        <v>21442950000.029999</v>
      </c>
      <c r="H19" s="7">
        <v>31789363507.68</v>
      </c>
      <c r="I19" s="7">
        <v>51081047575.540001</v>
      </c>
      <c r="J19" s="7">
        <v>38626568208.739998</v>
      </c>
      <c r="K19" s="7">
        <v>24756003898.540001</v>
      </c>
      <c r="L19" s="7">
        <v>13870564310.200001</v>
      </c>
      <c r="M19" s="7">
        <v>4264682.93</v>
      </c>
      <c r="N19" s="7">
        <v>3933859494.2199998</v>
      </c>
      <c r="O19" s="7">
        <v>9244.61</v>
      </c>
      <c r="P19" s="7"/>
      <c r="Q19" s="7">
        <v>1602858344.23</v>
      </c>
      <c r="R19" s="7">
        <v>8338120399.29</v>
      </c>
      <c r="S19" s="7">
        <f>+I19/T19</f>
        <v>255.40523787770002</v>
      </c>
      <c r="T19" s="25">
        <v>200000000</v>
      </c>
    </row>
    <row r="20" spans="1:20" x14ac:dyDescent="0.2">
      <c r="A20" s="5">
        <f t="shared" si="1"/>
        <v>16</v>
      </c>
      <c r="B20" s="9" t="s">
        <v>136</v>
      </c>
      <c r="C20" s="7">
        <v>35558887299.830002</v>
      </c>
      <c r="D20" s="7">
        <v>20912207897.439999</v>
      </c>
      <c r="E20" s="7">
        <v>56471095197.269997</v>
      </c>
      <c r="F20" s="7">
        <v>3117161764.1799998</v>
      </c>
      <c r="G20" s="7">
        <v>6800000000.6400003</v>
      </c>
      <c r="H20" s="7">
        <v>9917161764.8199997</v>
      </c>
      <c r="I20" s="7">
        <v>46553933432.449997</v>
      </c>
      <c r="J20" s="7">
        <v>20875241551.740002</v>
      </c>
      <c r="K20" s="7">
        <v>11751565171.48</v>
      </c>
      <c r="L20" s="7">
        <v>9123676380.2600002</v>
      </c>
      <c r="M20" s="7">
        <v>166479267.94</v>
      </c>
      <c r="N20" s="7">
        <v>3662414548.6399999</v>
      </c>
      <c r="O20" s="7">
        <v>-13721244.880000001</v>
      </c>
      <c r="P20" s="7"/>
      <c r="Q20" s="7">
        <v>577577701.14999998</v>
      </c>
      <c r="R20" s="7">
        <v>5036442153.5299997</v>
      </c>
      <c r="S20" s="7">
        <f>+I20/T20</f>
        <v>38.85603894561693</v>
      </c>
      <c r="T20" s="25">
        <v>1198113207</v>
      </c>
    </row>
    <row r="21" spans="1:20" x14ac:dyDescent="0.2">
      <c r="A21" s="5">
        <f t="shared" si="1"/>
        <v>17</v>
      </c>
      <c r="B21" s="17" t="s">
        <v>137</v>
      </c>
      <c r="C21" s="18">
        <v>87117945946915</v>
      </c>
      <c r="D21" s="10">
        <v>22574802209515</v>
      </c>
      <c r="E21" s="10">
        <v>89032982275.960007</v>
      </c>
      <c r="F21" s="10">
        <v>27018234715968</v>
      </c>
      <c r="G21" s="10">
        <v>40475766818.059998</v>
      </c>
      <c r="H21" s="10">
        <v>50311621533.739998</v>
      </c>
      <c r="I21" s="10">
        <v>38721360742.220001</v>
      </c>
      <c r="J21" s="10">
        <v>34910779102.279999</v>
      </c>
      <c r="K21" s="10">
        <v>19281843103.880001</v>
      </c>
      <c r="L21" s="10">
        <v>15628935998.4</v>
      </c>
      <c r="M21" s="10">
        <v>10638514485.360001</v>
      </c>
      <c r="N21" s="10">
        <v>5910528457.3299999</v>
      </c>
      <c r="O21" s="19">
        <v>-25416366.960000001</v>
      </c>
      <c r="P21" s="10"/>
      <c r="Q21" s="10">
        <v>364355772.30000001</v>
      </c>
      <c r="R21" s="10">
        <v>4338213888.7700005</v>
      </c>
      <c r="S21" s="7">
        <f>+I21/T21</f>
        <v>62.02348471030669</v>
      </c>
      <c r="T21" s="27">
        <v>624301600</v>
      </c>
    </row>
    <row r="22" spans="1:20" x14ac:dyDescent="0.2">
      <c r="A22" s="5">
        <f t="shared" si="1"/>
        <v>18</v>
      </c>
      <c r="B22" s="6" t="s">
        <v>63</v>
      </c>
      <c r="C22" s="7">
        <v>64916944770.209999</v>
      </c>
      <c r="D22" s="7">
        <v>1274579697.0999999</v>
      </c>
      <c r="E22" s="7">
        <v>66191524467.309998</v>
      </c>
      <c r="F22" s="7">
        <v>35404970494.449997</v>
      </c>
      <c r="G22" s="7">
        <v>850627280.46000004</v>
      </c>
      <c r="H22" s="7">
        <v>36255597774.910004</v>
      </c>
      <c r="I22" s="7">
        <v>29935926692.400002</v>
      </c>
      <c r="J22" s="7">
        <v>9793789520.3299999</v>
      </c>
      <c r="K22" s="7">
        <v>3311096783.4200001</v>
      </c>
      <c r="L22" s="7">
        <v>6482692736.9099998</v>
      </c>
      <c r="M22" s="7">
        <v>2554025847.9299998</v>
      </c>
      <c r="N22" s="7">
        <v>4474009745.7399998</v>
      </c>
      <c r="O22" s="7"/>
      <c r="P22" s="7"/>
      <c r="Q22" s="10">
        <v>227852782</v>
      </c>
      <c r="R22" s="7">
        <v>4334856057.1000004</v>
      </c>
      <c r="S22" s="7">
        <f>+I22/T22</f>
        <v>133.89956922842958</v>
      </c>
      <c r="T22" s="25">
        <v>223570000</v>
      </c>
    </row>
    <row r="23" spans="1:20" x14ac:dyDescent="0.2">
      <c r="A23" s="5">
        <f t="shared" si="1"/>
        <v>19</v>
      </c>
      <c r="B23" s="21" t="s">
        <v>143</v>
      </c>
      <c r="C23" s="20">
        <v>32582098260.799999</v>
      </c>
      <c r="D23" s="20">
        <v>4611954286.3000002</v>
      </c>
      <c r="E23" s="22">
        <v>37194052547.080002</v>
      </c>
      <c r="F23" s="20">
        <v>1721648153</v>
      </c>
      <c r="G23" s="20">
        <v>16698279855.9</v>
      </c>
      <c r="H23" s="22">
        <v>18419928008.849998</v>
      </c>
      <c r="I23" s="22">
        <v>18774124538.23</v>
      </c>
      <c r="J23" s="20">
        <v>5757988889.7799997</v>
      </c>
      <c r="K23" s="22"/>
      <c r="L23" s="22">
        <v>5757988889.7799997</v>
      </c>
      <c r="M23" s="22">
        <v>2023428459.54</v>
      </c>
      <c r="N23" s="22">
        <v>5210155981.0299997</v>
      </c>
      <c r="O23" s="22">
        <v>422739761.86000001</v>
      </c>
      <c r="P23" s="22">
        <v>1159061460.8299999</v>
      </c>
      <c r="Q23" s="22">
        <v>270330300.25</v>
      </c>
      <c r="R23" s="10">
        <v>3882732290.73</v>
      </c>
      <c r="S23" s="7">
        <f>+I23/T23</f>
        <v>1370.8860848413235</v>
      </c>
      <c r="T23" s="31">
        <v>13694883</v>
      </c>
    </row>
    <row r="24" spans="1:20" x14ac:dyDescent="0.2">
      <c r="A24" s="5">
        <f t="shared" si="1"/>
        <v>20</v>
      </c>
      <c r="B24" s="6" t="s">
        <v>23</v>
      </c>
      <c r="C24" s="7">
        <v>72745922876.100006</v>
      </c>
      <c r="D24" s="7">
        <v>3752148791.2199998</v>
      </c>
      <c r="E24" s="7">
        <v>76498071667.320007</v>
      </c>
      <c r="F24" s="7">
        <v>29619483937.209999</v>
      </c>
      <c r="G24" s="7"/>
      <c r="H24" s="7">
        <v>29619483937.209999</v>
      </c>
      <c r="I24" s="7">
        <v>46878587730.110001</v>
      </c>
      <c r="J24" s="7">
        <v>28295600698.450001</v>
      </c>
      <c r="K24" s="7">
        <v>21749692443.790001</v>
      </c>
      <c r="L24" s="7">
        <v>6545908254.6599998</v>
      </c>
      <c r="M24" s="7">
        <v>329612.28999999998</v>
      </c>
      <c r="N24" s="7">
        <v>2789387390.54</v>
      </c>
      <c r="O24" s="7">
        <v>-9237662.4100000001</v>
      </c>
      <c r="P24" s="7"/>
      <c r="Q24" s="7">
        <v>376776197.56</v>
      </c>
      <c r="R24" s="7">
        <v>3370836616.4400001</v>
      </c>
      <c r="S24" s="7">
        <f>+I24/T24</f>
        <v>34262.814028084955</v>
      </c>
      <c r="T24" s="25">
        <v>1368206</v>
      </c>
    </row>
    <row r="25" spans="1:20" x14ac:dyDescent="0.2">
      <c r="A25" s="5">
        <f t="shared" si="1"/>
        <v>21</v>
      </c>
      <c r="B25" s="6" t="s">
        <v>27</v>
      </c>
      <c r="C25" s="7">
        <v>25351097593.91</v>
      </c>
      <c r="D25" s="7">
        <v>67333506879.059998</v>
      </c>
      <c r="E25" s="7">
        <v>92684604472.970001</v>
      </c>
      <c r="F25" s="7">
        <v>15111179231.440001</v>
      </c>
      <c r="G25" s="7">
        <v>3348447342.5300002</v>
      </c>
      <c r="H25" s="7">
        <v>18459626573.970001</v>
      </c>
      <c r="I25" s="7">
        <v>74224977899</v>
      </c>
      <c r="J25" s="7">
        <v>58485152713.410004</v>
      </c>
      <c r="K25" s="7">
        <v>44653901986.519997</v>
      </c>
      <c r="L25" s="7">
        <v>13831250726.889999</v>
      </c>
      <c r="M25" s="7"/>
      <c r="N25" s="7">
        <v>10235526128.469999</v>
      </c>
      <c r="O25" s="7"/>
      <c r="P25" s="7">
        <v>-54509340.700000003</v>
      </c>
      <c r="Q25" s="7">
        <v>359572459.83999997</v>
      </c>
      <c r="R25" s="7">
        <v>3181642797.8800001</v>
      </c>
      <c r="S25" s="7">
        <f>+I25/T25</f>
        <v>72506.35965607212</v>
      </c>
      <c r="T25" s="25">
        <v>1023703</v>
      </c>
    </row>
    <row r="26" spans="1:20" x14ac:dyDescent="0.2">
      <c r="A26" s="5">
        <f t="shared" si="1"/>
        <v>22</v>
      </c>
      <c r="B26" s="6" t="s">
        <v>28</v>
      </c>
      <c r="C26" s="7">
        <v>122848199054.67</v>
      </c>
      <c r="D26" s="7">
        <v>41346109602</v>
      </c>
      <c r="E26" s="7">
        <v>164194308656.67001</v>
      </c>
      <c r="F26" s="7">
        <v>121962853462.95</v>
      </c>
      <c r="G26" s="7">
        <v>15505904217.530001</v>
      </c>
      <c r="H26" s="7">
        <v>137468757680.48001</v>
      </c>
      <c r="I26" s="7">
        <v>26725550976.189999</v>
      </c>
      <c r="J26" s="7">
        <v>90004136908.919998</v>
      </c>
      <c r="K26" s="7">
        <v>83762325099.440002</v>
      </c>
      <c r="L26" s="7">
        <v>6241811809.4799995</v>
      </c>
      <c r="M26" s="7"/>
      <c r="N26" s="7">
        <v>2964436301.0900002</v>
      </c>
      <c r="O26" s="7"/>
      <c r="P26" s="7"/>
      <c r="Q26" s="7">
        <v>327737550.83999997</v>
      </c>
      <c r="R26" s="7">
        <v>2949637957.5500002</v>
      </c>
      <c r="S26" s="7">
        <f>+I26/T26</f>
        <v>493519.30596993701</v>
      </c>
      <c r="T26" s="25">
        <v>54153</v>
      </c>
    </row>
    <row r="27" spans="1:20" x14ac:dyDescent="0.2">
      <c r="A27" s="5">
        <f t="shared" si="1"/>
        <v>23</v>
      </c>
      <c r="B27" s="6" t="s">
        <v>31</v>
      </c>
      <c r="C27" s="7">
        <v>31288123989.139999</v>
      </c>
      <c r="D27" s="7">
        <v>6435542334.8800001</v>
      </c>
      <c r="E27" s="7">
        <v>37723666324.019997</v>
      </c>
      <c r="F27" s="7">
        <v>12909680800.24</v>
      </c>
      <c r="G27" s="7">
        <v>6622585519.4499998</v>
      </c>
      <c r="H27" s="7">
        <v>19532266319.689999</v>
      </c>
      <c r="I27" s="7">
        <v>18191400004.330002</v>
      </c>
      <c r="J27" s="7">
        <v>17665896987.889999</v>
      </c>
      <c r="K27" s="7">
        <v>12009275535.959999</v>
      </c>
      <c r="L27" s="7">
        <v>5656621451.9300003</v>
      </c>
      <c r="M27" s="7">
        <v>1589403.61</v>
      </c>
      <c r="N27" s="7">
        <v>2599870508.25</v>
      </c>
      <c r="O27" s="7">
        <v>-37384.15</v>
      </c>
      <c r="P27" s="7"/>
      <c r="Q27" s="7">
        <v>307422264.41000003</v>
      </c>
      <c r="R27" s="7">
        <v>2750880698.73</v>
      </c>
      <c r="S27" s="7">
        <f>+I27/T27</f>
        <v>231.20899761505748</v>
      </c>
      <c r="T27" s="25">
        <v>78679464</v>
      </c>
    </row>
    <row r="28" spans="1:20" x14ac:dyDescent="0.2">
      <c r="A28" s="5">
        <f t="shared" si="1"/>
        <v>24</v>
      </c>
      <c r="B28" s="17" t="s">
        <v>140</v>
      </c>
      <c r="C28" s="10">
        <v>33604383303.849998</v>
      </c>
      <c r="D28" s="10">
        <v>2201464629.7199998</v>
      </c>
      <c r="E28" s="10">
        <v>35805847933.57</v>
      </c>
      <c r="F28" s="10">
        <v>2854941074.3899999</v>
      </c>
      <c r="G28" s="10">
        <v>20830097009.400002</v>
      </c>
      <c r="H28" s="10">
        <v>23685038083.790001</v>
      </c>
      <c r="I28" s="10">
        <v>12120809849.780001</v>
      </c>
      <c r="J28" s="10">
        <v>16693240343.76</v>
      </c>
      <c r="K28" s="10">
        <v>4085071191.5</v>
      </c>
      <c r="L28" s="10">
        <v>12608169152.26</v>
      </c>
      <c r="M28" s="10">
        <v>6843749295.0100002</v>
      </c>
      <c r="N28" s="10">
        <v>4706525570.3599997</v>
      </c>
      <c r="O28" s="10">
        <v>-62926969.899999999</v>
      </c>
      <c r="P28" s="10"/>
      <c r="Q28" s="19">
        <v>131527255.12</v>
      </c>
      <c r="R28" s="10">
        <v>1942769499.6300001</v>
      </c>
      <c r="S28" s="7">
        <f>+I28/T28</f>
        <v>53.097297256457594</v>
      </c>
      <c r="T28" s="27">
        <v>228275458</v>
      </c>
    </row>
    <row r="29" spans="1:20" x14ac:dyDescent="0.2">
      <c r="A29" s="5">
        <f t="shared" si="1"/>
        <v>25</v>
      </c>
      <c r="B29" s="6" t="s">
        <v>29</v>
      </c>
      <c r="C29" s="7">
        <v>5666841734.8100004</v>
      </c>
      <c r="D29" s="7">
        <v>6747157855.1000004</v>
      </c>
      <c r="E29" s="7">
        <v>12413999589.91</v>
      </c>
      <c r="F29" s="7">
        <v>1781882479.3900001</v>
      </c>
      <c r="G29" s="7">
        <v>0</v>
      </c>
      <c r="H29" s="7">
        <v>1781882479.3900001</v>
      </c>
      <c r="I29" s="7">
        <v>10632117110.52</v>
      </c>
      <c r="J29" s="7"/>
      <c r="K29" s="7"/>
      <c r="L29" s="7"/>
      <c r="M29" s="7">
        <v>3556822627.6900001</v>
      </c>
      <c r="N29" s="7">
        <v>1398013240.47</v>
      </c>
      <c r="O29" s="7">
        <v>-16715945.49</v>
      </c>
      <c r="P29" s="7"/>
      <c r="Q29" s="7">
        <v>208378900.86000001</v>
      </c>
      <c r="R29" s="7">
        <v>1933714540.8699999</v>
      </c>
      <c r="S29" s="7">
        <f>+I29/T29</f>
        <v>6568.37104124091</v>
      </c>
      <c r="T29" s="25">
        <v>1618684</v>
      </c>
    </row>
    <row r="30" spans="1:20" x14ac:dyDescent="0.2">
      <c r="A30" s="5">
        <f t="shared" si="1"/>
        <v>26</v>
      </c>
      <c r="B30" s="6" t="s">
        <v>33</v>
      </c>
      <c r="C30" s="7">
        <v>45369505904.690002</v>
      </c>
      <c r="D30" s="7">
        <v>37518870137.279999</v>
      </c>
      <c r="E30" s="7">
        <v>82888376041.970001</v>
      </c>
      <c r="F30" s="7">
        <v>28405964762.84</v>
      </c>
      <c r="G30" s="7">
        <v>285705384.27999997</v>
      </c>
      <c r="H30" s="7">
        <v>28691670147.119999</v>
      </c>
      <c r="I30" s="7">
        <v>54196705894.849998</v>
      </c>
      <c r="J30" s="7">
        <v>15667588648.77</v>
      </c>
      <c r="K30" s="7">
        <v>7138715325.6300001</v>
      </c>
      <c r="L30" s="7">
        <v>8528873323.1400003</v>
      </c>
      <c r="M30" s="7">
        <v>155511939.38</v>
      </c>
      <c r="N30" s="7">
        <v>6771471831.4300003</v>
      </c>
      <c r="O30" s="7">
        <v>67531810</v>
      </c>
      <c r="P30" s="7"/>
      <c r="Q30" s="10">
        <v>259779723.50999999</v>
      </c>
      <c r="R30" s="7">
        <v>1720665517.5799999</v>
      </c>
      <c r="S30" s="7">
        <f>+I30/T30</f>
        <v>411.99343123092416</v>
      </c>
      <c r="T30" s="25">
        <v>131547500</v>
      </c>
    </row>
    <row r="31" spans="1:20" x14ac:dyDescent="0.2">
      <c r="A31" s="5">
        <f t="shared" si="1"/>
        <v>27</v>
      </c>
      <c r="B31" s="23" t="s">
        <v>147</v>
      </c>
      <c r="C31" s="10">
        <v>29594211578.459999</v>
      </c>
      <c r="D31" s="10">
        <v>436047926.25999999</v>
      </c>
      <c r="E31" s="10">
        <v>30030259504.720001</v>
      </c>
      <c r="F31" s="10">
        <v>6191517969.6199999</v>
      </c>
      <c r="G31" s="7">
        <v>218022231.37</v>
      </c>
      <c r="H31" s="7">
        <v>6409540200.9899998</v>
      </c>
      <c r="I31" s="7">
        <v>23620719303.73</v>
      </c>
      <c r="J31" s="7">
        <v>2907601312.8899999</v>
      </c>
      <c r="K31" s="7"/>
      <c r="L31" s="7">
        <v>2907601312.8899999</v>
      </c>
      <c r="M31" s="7">
        <v>263220793.93000001</v>
      </c>
      <c r="N31" s="7">
        <v>1240366654.27</v>
      </c>
      <c r="O31" s="7"/>
      <c r="P31" s="7"/>
      <c r="Q31" s="20">
        <v>218022231.40000001</v>
      </c>
      <c r="R31" s="7">
        <v>1712433221.1800001</v>
      </c>
      <c r="S31" s="7">
        <f>+I31/T31</f>
        <v>20.883193083073603</v>
      </c>
      <c r="T31" s="25">
        <v>1131087531</v>
      </c>
    </row>
    <row r="32" spans="1:20" s="62" customFormat="1" x14ac:dyDescent="0.2">
      <c r="A32" s="57">
        <f t="shared" si="1"/>
        <v>28</v>
      </c>
      <c r="B32" s="26" t="s">
        <v>145</v>
      </c>
      <c r="C32" s="10">
        <v>72126529804.649994</v>
      </c>
      <c r="D32" s="10">
        <v>11573034863.25</v>
      </c>
      <c r="E32" s="10">
        <v>83699564667.899994</v>
      </c>
      <c r="F32" s="10">
        <v>53717898204.970001</v>
      </c>
      <c r="G32" s="10">
        <v>1299595572.8199999</v>
      </c>
      <c r="H32" s="10">
        <v>55017493777.790001</v>
      </c>
      <c r="I32" s="10">
        <v>28682070890.110001</v>
      </c>
      <c r="J32" s="10">
        <v>8530082844.8100004</v>
      </c>
      <c r="K32" s="10">
        <v>3688105128.6300001</v>
      </c>
      <c r="L32" s="10">
        <v>4841977716.1800003</v>
      </c>
      <c r="M32" s="18">
        <v>2558007206.0799999</v>
      </c>
      <c r="N32" s="18">
        <v>5561915887.6400003</v>
      </c>
      <c r="O32" s="10"/>
      <c r="P32" s="18"/>
      <c r="Q32" s="10">
        <v>267640279.12</v>
      </c>
      <c r="R32" s="10">
        <v>1570428755.5</v>
      </c>
      <c r="S32" s="7">
        <f>+I32/T32</f>
        <v>102.52628543267335</v>
      </c>
      <c r="T32" s="27">
        <v>279753341</v>
      </c>
    </row>
    <row r="33" spans="1:20" s="62" customFormat="1" x14ac:dyDescent="0.2">
      <c r="A33" s="5">
        <f t="shared" si="1"/>
        <v>29</v>
      </c>
      <c r="B33" s="9" t="s">
        <v>135</v>
      </c>
      <c r="C33" s="7">
        <v>54148380705.099998</v>
      </c>
      <c r="D33" s="7">
        <v>80075748660.080002</v>
      </c>
      <c r="E33" s="7">
        <v>134224129365.17999</v>
      </c>
      <c r="F33" s="7">
        <v>40957223145.760002</v>
      </c>
      <c r="G33" s="7">
        <v>15914666881.299999</v>
      </c>
      <c r="H33" s="7">
        <v>56871890027.059998</v>
      </c>
      <c r="I33" s="7">
        <v>77352239338.119995</v>
      </c>
      <c r="J33" s="7">
        <v>1681704637.9400001</v>
      </c>
      <c r="K33" s="7"/>
      <c r="L33" s="7">
        <v>1681704637.9400001</v>
      </c>
      <c r="M33" s="7">
        <v>1092914234.8199999</v>
      </c>
      <c r="N33" s="7">
        <v>5268139501.7799997</v>
      </c>
      <c r="O33" s="7">
        <v>4225949128.9899998</v>
      </c>
      <c r="P33" s="7">
        <v>-1823569.65</v>
      </c>
      <c r="Q33" s="7">
        <v>186242918.75</v>
      </c>
      <c r="R33" s="7">
        <v>1544362011.5699999</v>
      </c>
      <c r="S33" s="7">
        <f>+I33/T33</f>
        <v>2703.2756125195324</v>
      </c>
      <c r="T33" s="25">
        <v>28614263</v>
      </c>
    </row>
    <row r="34" spans="1:20" s="62" customFormat="1" x14ac:dyDescent="0.2">
      <c r="A34" s="5">
        <f t="shared" si="1"/>
        <v>30</v>
      </c>
      <c r="B34" s="6" t="s">
        <v>30</v>
      </c>
      <c r="C34" s="7">
        <v>25756502750.009998</v>
      </c>
      <c r="D34" s="7">
        <v>35042880768.07</v>
      </c>
      <c r="E34" s="7">
        <v>60799383518.080002</v>
      </c>
      <c r="F34" s="7">
        <v>10683767957.02</v>
      </c>
      <c r="G34" s="7">
        <v>26749571499.810001</v>
      </c>
      <c r="H34" s="7">
        <v>37433339456.830002</v>
      </c>
      <c r="I34" s="7">
        <v>23366044061.25</v>
      </c>
      <c r="J34" s="7">
        <v>17503850516.439999</v>
      </c>
      <c r="K34" s="7">
        <v>9210137973.4099998</v>
      </c>
      <c r="L34" s="7">
        <v>8293712543.0299997</v>
      </c>
      <c r="M34" s="7">
        <v>145158997</v>
      </c>
      <c r="N34" s="7">
        <v>6807402987.1199999</v>
      </c>
      <c r="O34" s="7">
        <v>-1124072.44</v>
      </c>
      <c r="P34" s="7"/>
      <c r="Q34" s="10">
        <v>177671167.96000001</v>
      </c>
      <c r="R34" s="7">
        <v>1452673312.51</v>
      </c>
      <c r="S34" s="7">
        <f>+I34/T34</f>
        <v>57.150592150658092</v>
      </c>
      <c r="T34" s="25">
        <v>408850428</v>
      </c>
    </row>
    <row r="35" spans="1:20" s="62" customFormat="1" x14ac:dyDescent="0.2">
      <c r="A35" s="5">
        <f t="shared" si="1"/>
        <v>31</v>
      </c>
      <c r="B35" s="6" t="s">
        <v>36</v>
      </c>
      <c r="C35" s="7">
        <v>27631304207.09</v>
      </c>
      <c r="D35" s="7">
        <v>1744260252.1900001</v>
      </c>
      <c r="E35" s="7">
        <v>29375564459.279999</v>
      </c>
      <c r="F35" s="7">
        <v>5298743454.8900003</v>
      </c>
      <c r="G35" s="7"/>
      <c r="H35" s="7">
        <v>5298743454.8900003</v>
      </c>
      <c r="I35" s="7">
        <v>24076821004.389999</v>
      </c>
      <c r="J35" s="7">
        <v>2468361260.2399998</v>
      </c>
      <c r="K35" s="7">
        <v>2357504858.21</v>
      </c>
      <c r="L35" s="7">
        <v>110856402.03</v>
      </c>
      <c r="M35" s="7">
        <v>1694095432.3399999</v>
      </c>
      <c r="N35" s="7">
        <v>274346666.52999997</v>
      </c>
      <c r="O35" s="7"/>
      <c r="P35" s="7"/>
      <c r="Q35" s="10">
        <v>161062271.33000001</v>
      </c>
      <c r="R35" s="7">
        <v>1369542896.51</v>
      </c>
      <c r="S35" s="7">
        <f>+I35/T35</f>
        <v>177996.1040053672</v>
      </c>
      <c r="T35" s="25">
        <v>135266</v>
      </c>
    </row>
    <row r="36" spans="1:20" s="62" customFormat="1" x14ac:dyDescent="0.2">
      <c r="A36" s="5">
        <f t="shared" si="1"/>
        <v>32</v>
      </c>
      <c r="B36" s="6" t="s">
        <v>40</v>
      </c>
      <c r="C36" s="7">
        <v>3461190799.5300002</v>
      </c>
      <c r="D36" s="7">
        <v>5815137409.5799999</v>
      </c>
      <c r="E36" s="7">
        <v>9276328209.1100006</v>
      </c>
      <c r="F36" s="7">
        <v>368923070.22000003</v>
      </c>
      <c r="G36" s="7"/>
      <c r="H36" s="7">
        <v>368923070.22000003</v>
      </c>
      <c r="I36" s="7">
        <v>8907405138.8899994</v>
      </c>
      <c r="J36" s="7">
        <v>1266908763.52</v>
      </c>
      <c r="K36" s="7"/>
      <c r="L36" s="7">
        <v>1266908763.52</v>
      </c>
      <c r="M36" s="7">
        <v>424814747.97000003</v>
      </c>
      <c r="N36" s="7">
        <v>521606018.12</v>
      </c>
      <c r="O36" s="7">
        <v>-705.13</v>
      </c>
      <c r="P36" s="7"/>
      <c r="Q36" s="10">
        <v>117011749.34</v>
      </c>
      <c r="R36" s="7">
        <v>1053105038.9</v>
      </c>
      <c r="S36" s="7">
        <f>+I36/T36</f>
        <v>113.40800613017065</v>
      </c>
      <c r="T36" s="25">
        <v>78543001</v>
      </c>
    </row>
    <row r="37" spans="1:20" s="62" customFormat="1" x14ac:dyDescent="0.2">
      <c r="A37" s="5">
        <f t="shared" si="1"/>
        <v>33</v>
      </c>
      <c r="B37" s="6" t="s">
        <v>24</v>
      </c>
      <c r="C37" s="7">
        <v>119774366064.67999</v>
      </c>
      <c r="D37" s="7">
        <v>4028871575.1999998</v>
      </c>
      <c r="E37" s="7">
        <v>123803237639.88</v>
      </c>
      <c r="F37" s="7">
        <v>95564674040.130005</v>
      </c>
      <c r="G37" s="7">
        <v>12952714.1</v>
      </c>
      <c r="H37" s="7">
        <v>95577626754.229996</v>
      </c>
      <c r="I37" s="7">
        <v>28225610885.650002</v>
      </c>
      <c r="J37" s="7">
        <v>83509551876.740005</v>
      </c>
      <c r="K37" s="7">
        <v>78382858773.820007</v>
      </c>
      <c r="L37" s="7">
        <v>5126693102.9200001</v>
      </c>
      <c r="M37" s="7">
        <v>486173886.07999998</v>
      </c>
      <c r="N37" s="7">
        <v>4466026161.5699997</v>
      </c>
      <c r="O37" s="7">
        <v>0.11</v>
      </c>
      <c r="P37" s="7"/>
      <c r="Q37" s="7">
        <v>114684082.73999999</v>
      </c>
      <c r="R37" s="7">
        <v>1032156744.8</v>
      </c>
      <c r="S37" s="7">
        <f>+I37/T37</f>
        <v>19509.59968042274</v>
      </c>
      <c r="T37" s="25">
        <v>1446755</v>
      </c>
    </row>
    <row r="38" spans="1:20" s="62" customFormat="1" x14ac:dyDescent="0.2">
      <c r="A38" s="5">
        <f t="shared" si="1"/>
        <v>34</v>
      </c>
      <c r="B38" s="6" t="s">
        <v>46</v>
      </c>
      <c r="C38" s="7">
        <v>502397383.72000003</v>
      </c>
      <c r="D38" s="7">
        <v>14573169457.110001</v>
      </c>
      <c r="E38" s="7">
        <v>15075566840.83</v>
      </c>
      <c r="F38" s="7">
        <v>4686210750.6599998</v>
      </c>
      <c r="G38" s="7">
        <v>17000000000</v>
      </c>
      <c r="H38" s="7">
        <v>21686210750.66</v>
      </c>
      <c r="I38" s="7">
        <v>-6610643909.8299999</v>
      </c>
      <c r="J38" s="7">
        <v>4862373967.8699999</v>
      </c>
      <c r="K38" s="7"/>
      <c r="L38" s="7">
        <v>4862373967.8699999</v>
      </c>
      <c r="M38" s="7">
        <v>223813.39</v>
      </c>
      <c r="N38" s="7">
        <v>4052410379</v>
      </c>
      <c r="O38" s="7"/>
      <c r="P38" s="7"/>
      <c r="Q38" s="10">
        <v>22381.34</v>
      </c>
      <c r="R38" s="7">
        <v>810165020.91999996</v>
      </c>
      <c r="S38" s="7">
        <f>+I38/T38</f>
        <v>-179.59875162037446</v>
      </c>
      <c r="T38" s="25">
        <v>36807850</v>
      </c>
    </row>
    <row r="39" spans="1:20" s="62" customFormat="1" x14ac:dyDescent="0.2">
      <c r="A39" s="5">
        <f t="shared" si="1"/>
        <v>35</v>
      </c>
      <c r="B39" s="6" t="s">
        <v>121</v>
      </c>
      <c r="C39" s="7">
        <v>15282599348.42</v>
      </c>
      <c r="D39" s="7">
        <v>18731916383.02</v>
      </c>
      <c r="E39" s="7">
        <v>34014515731.439999</v>
      </c>
      <c r="F39" s="7">
        <v>7108368670.5500002</v>
      </c>
      <c r="G39" s="7">
        <v>15396529219.530001</v>
      </c>
      <c r="H39" s="7">
        <v>22504897890.080002</v>
      </c>
      <c r="I39" s="7">
        <v>11509617841.360001</v>
      </c>
      <c r="J39" s="7">
        <v>4667915902.3000002</v>
      </c>
      <c r="K39" s="7">
        <v>3920681794.3200002</v>
      </c>
      <c r="L39" s="7">
        <v>747234107.98000002</v>
      </c>
      <c r="M39" s="7"/>
      <c r="N39" s="7"/>
      <c r="O39" s="7"/>
      <c r="P39" s="7"/>
      <c r="Q39" s="7">
        <v>25721169.239999998</v>
      </c>
      <c r="R39" s="7">
        <v>721512938.74000001</v>
      </c>
      <c r="S39" s="7">
        <f>+I39/T39</f>
        <v>28758.802438107803</v>
      </c>
      <c r="T39" s="25">
        <v>400212</v>
      </c>
    </row>
    <row r="40" spans="1:20" s="62" customFormat="1" x14ac:dyDescent="0.2">
      <c r="A40" s="5">
        <f t="shared" si="1"/>
        <v>36</v>
      </c>
      <c r="B40" s="6" t="s">
        <v>32</v>
      </c>
      <c r="C40" s="7">
        <v>25454657404.619999</v>
      </c>
      <c r="D40" s="7">
        <v>14927204710.700001</v>
      </c>
      <c r="E40" s="7">
        <v>40381862115.32</v>
      </c>
      <c r="F40" s="7">
        <v>2601569176.4000001</v>
      </c>
      <c r="G40" s="7"/>
      <c r="H40" s="7">
        <v>2601569176.4000001</v>
      </c>
      <c r="I40" s="7">
        <v>37780292938.919998</v>
      </c>
      <c r="J40" s="7">
        <v>3486423996.21</v>
      </c>
      <c r="K40" s="7">
        <v>1703207125.3699999</v>
      </c>
      <c r="L40" s="7">
        <v>1783216870.8399999</v>
      </c>
      <c r="M40" s="7">
        <v>191793605.36000001</v>
      </c>
      <c r="N40" s="7">
        <v>1026647044.14</v>
      </c>
      <c r="O40" s="7">
        <v>-133783465.88</v>
      </c>
      <c r="P40" s="7"/>
      <c r="Q40" s="10">
        <v>111294670.45999999</v>
      </c>
      <c r="R40" s="7">
        <v>703285295.72000003</v>
      </c>
      <c r="S40" s="7">
        <f>+I40/T40</f>
        <v>89301.390894827025</v>
      </c>
      <c r="T40" s="25">
        <v>423065</v>
      </c>
    </row>
    <row r="41" spans="1:20" s="62" customFormat="1" x14ac:dyDescent="0.2">
      <c r="A41" s="5">
        <f t="shared" si="1"/>
        <v>37</v>
      </c>
      <c r="B41" s="17" t="s">
        <v>138</v>
      </c>
      <c r="C41" s="10">
        <v>45015048449.620003</v>
      </c>
      <c r="D41" s="10">
        <v>3893406552.8899999</v>
      </c>
      <c r="E41" s="10">
        <v>48908455002.510002</v>
      </c>
      <c r="F41" s="10">
        <v>4029566807.73</v>
      </c>
      <c r="G41" s="10">
        <v>26796046273.68</v>
      </c>
      <c r="H41" s="10">
        <v>30825613081.41</v>
      </c>
      <c r="I41" s="10">
        <v>18082841921.099998</v>
      </c>
      <c r="J41" s="10">
        <v>22237245438.830002</v>
      </c>
      <c r="K41" s="10">
        <v>2542128217.4200001</v>
      </c>
      <c r="L41" s="10">
        <v>19695117221.41</v>
      </c>
      <c r="M41" s="10">
        <v>4991305399.0299997</v>
      </c>
      <c r="N41" s="10">
        <v>4267255854.48</v>
      </c>
      <c r="O41" s="18">
        <v>34498667.5</v>
      </c>
      <c r="P41" s="18"/>
      <c r="Q41" s="10">
        <v>143624040.80000001</v>
      </c>
      <c r="R41" s="10">
        <v>614924171.23000002</v>
      </c>
      <c r="S41" s="7">
        <f>+I41/T41</f>
        <v>723.31367684399993</v>
      </c>
      <c r="T41" s="27">
        <v>25000000</v>
      </c>
    </row>
    <row r="42" spans="1:20" s="62" customFormat="1" x14ac:dyDescent="0.2">
      <c r="A42" s="5">
        <f t="shared" si="1"/>
        <v>38</v>
      </c>
      <c r="B42" s="6" t="s">
        <v>38</v>
      </c>
      <c r="C42" s="7">
        <v>2071680659.8699999</v>
      </c>
      <c r="D42" s="7">
        <v>73107555072.949997</v>
      </c>
      <c r="E42" s="7">
        <v>75179235732.820007</v>
      </c>
      <c r="F42" s="7">
        <v>253704349.86000001</v>
      </c>
      <c r="G42" s="7" t="s">
        <v>39</v>
      </c>
      <c r="H42" s="7">
        <v>253704349.86000001</v>
      </c>
      <c r="I42" s="7">
        <v>74925531382.960007</v>
      </c>
      <c r="J42" s="7"/>
      <c r="K42" s="7"/>
      <c r="L42" s="7"/>
      <c r="M42" s="7">
        <v>1343079561.4300001</v>
      </c>
      <c r="N42" s="7">
        <v>744868412.14999998</v>
      </c>
      <c r="O42" s="7"/>
      <c r="P42" s="7"/>
      <c r="Q42" s="7">
        <v>60249097.420000002</v>
      </c>
      <c r="R42" s="7">
        <v>537962051.86000001</v>
      </c>
      <c r="S42" s="7">
        <f>+I42/T42</f>
        <v>3617.9619312927707</v>
      </c>
      <c r="T42" s="25">
        <v>20709320</v>
      </c>
    </row>
    <row r="43" spans="1:20" s="62" customFormat="1" x14ac:dyDescent="0.2">
      <c r="A43" s="5">
        <f t="shared" si="1"/>
        <v>39</v>
      </c>
      <c r="B43" s="6" t="s">
        <v>42</v>
      </c>
      <c r="C43" s="7">
        <v>32063430478.66</v>
      </c>
      <c r="D43" s="7">
        <v>3035735058.6399999</v>
      </c>
      <c r="E43" s="7">
        <v>35099165537.300003</v>
      </c>
      <c r="F43" s="7">
        <v>26545883644.720001</v>
      </c>
      <c r="G43" s="7"/>
      <c r="H43" s="7">
        <v>26545883644.720001</v>
      </c>
      <c r="I43" s="7">
        <v>8553281892.5799999</v>
      </c>
      <c r="J43" s="7">
        <v>25810963448.59</v>
      </c>
      <c r="K43" s="7">
        <v>24719483665.349998</v>
      </c>
      <c r="L43" s="7">
        <v>1091479783.24</v>
      </c>
      <c r="M43" s="7">
        <v>1511182094.4100001</v>
      </c>
      <c r="N43" s="7">
        <v>2016440520.0899999</v>
      </c>
      <c r="O43" s="7">
        <v>600000</v>
      </c>
      <c r="P43" s="7"/>
      <c r="Q43" s="10">
        <v>58682135.759999998</v>
      </c>
      <c r="R43" s="7">
        <v>528139221.80000001</v>
      </c>
      <c r="S43" s="7">
        <f>+I43/T43</f>
        <v>2250.4366651958931</v>
      </c>
      <c r="T43" s="25">
        <v>3800721</v>
      </c>
    </row>
    <row r="44" spans="1:20" s="62" customFormat="1" x14ac:dyDescent="0.2">
      <c r="A44" s="5">
        <f t="shared" si="1"/>
        <v>40</v>
      </c>
      <c r="B44" s="6" t="s">
        <v>35</v>
      </c>
      <c r="C44" s="7">
        <v>13149509086.280001</v>
      </c>
      <c r="D44" s="7">
        <v>31057234577.790001</v>
      </c>
      <c r="E44" s="7">
        <v>44206743664.07</v>
      </c>
      <c r="F44" s="7">
        <v>4883111844.0100002</v>
      </c>
      <c r="G44" s="7">
        <v>8193956164.3800001</v>
      </c>
      <c r="H44" s="7">
        <v>13077068008.389999</v>
      </c>
      <c r="I44" s="7">
        <v>31129675655.68</v>
      </c>
      <c r="J44" s="7">
        <v>5017395773.9799995</v>
      </c>
      <c r="K44" s="7">
        <v>3118764584.8099999</v>
      </c>
      <c r="L44" s="7">
        <v>1898631189.1700001</v>
      </c>
      <c r="M44" s="7">
        <v>136041542.78999999</v>
      </c>
      <c r="N44" s="7">
        <v>1541756362.48</v>
      </c>
      <c r="O44" s="7">
        <v>75615136.840000004</v>
      </c>
      <c r="P44" s="7"/>
      <c r="Q44" s="10">
        <v>56853150.640000001</v>
      </c>
      <c r="R44" s="7">
        <v>511678355.68000001</v>
      </c>
      <c r="S44" s="7">
        <f>+I44/T44</f>
        <v>551.77828767357357</v>
      </c>
      <c r="T44" s="25">
        <v>56417000</v>
      </c>
    </row>
    <row r="45" spans="1:20" s="62" customFormat="1" x14ac:dyDescent="0.2">
      <c r="A45" s="5">
        <f t="shared" si="1"/>
        <v>41</v>
      </c>
      <c r="B45" s="6" t="s">
        <v>115</v>
      </c>
      <c r="C45" s="7">
        <v>3427723392.8000002</v>
      </c>
      <c r="D45" s="7">
        <v>7616915067.4499998</v>
      </c>
      <c r="E45" s="7">
        <v>11044638460.25</v>
      </c>
      <c r="F45" s="7">
        <v>1906877165.49</v>
      </c>
      <c r="G45" s="7">
        <v>39584705.18</v>
      </c>
      <c r="H45" s="7">
        <v>1946461870.6700001</v>
      </c>
      <c r="I45" s="7">
        <v>9098176589.5799999</v>
      </c>
      <c r="J45" s="7">
        <v>1701305227.26</v>
      </c>
      <c r="K45" s="7">
        <v>994370891.34000003</v>
      </c>
      <c r="L45" s="7">
        <v>706934335.91999996</v>
      </c>
      <c r="M45" s="7">
        <v>1222851.6599999999</v>
      </c>
      <c r="N45" s="7">
        <v>355309060.77999997</v>
      </c>
      <c r="O45" s="7">
        <v>-918937.24</v>
      </c>
      <c r="P45" s="7"/>
      <c r="Q45" s="7">
        <v>35192918.950000003</v>
      </c>
      <c r="R45" s="7">
        <v>316736270.61000001</v>
      </c>
      <c r="S45" s="7">
        <f>+I45/T45</f>
        <v>90.981765895799995</v>
      </c>
      <c r="T45" s="25">
        <v>100000000</v>
      </c>
    </row>
    <row r="46" spans="1:20" x14ac:dyDescent="0.2">
      <c r="A46" s="5">
        <f t="shared" si="1"/>
        <v>42</v>
      </c>
      <c r="B46" s="6" t="s">
        <v>43</v>
      </c>
      <c r="C46" s="7">
        <v>3358425533.29</v>
      </c>
      <c r="D46" s="7">
        <v>2054984145.98</v>
      </c>
      <c r="E46" s="7">
        <v>5413409679.2700005</v>
      </c>
      <c r="F46" s="7">
        <v>4514738191.5799999</v>
      </c>
      <c r="G46" s="7">
        <v>42712.04</v>
      </c>
      <c r="H46" s="7">
        <v>4514780903.6199999</v>
      </c>
      <c r="I46" s="7">
        <v>898628775.64999998</v>
      </c>
      <c r="J46" s="7">
        <v>1048197967.96</v>
      </c>
      <c r="K46" s="7">
        <v>294656744.43000001</v>
      </c>
      <c r="L46" s="7">
        <v>753541223.52999997</v>
      </c>
      <c r="M46" s="7">
        <v>56468226.770000003</v>
      </c>
      <c r="N46" s="7">
        <v>498511892.19999999</v>
      </c>
      <c r="O46" s="7"/>
      <c r="P46" s="7">
        <v>-78742630</v>
      </c>
      <c r="Q46" s="7">
        <v>31132883.030000001</v>
      </c>
      <c r="R46" s="7">
        <v>201622045.06999999</v>
      </c>
      <c r="S46" s="7">
        <f>+I46/T46</f>
        <v>3706.235876872443</v>
      </c>
      <c r="T46" s="25">
        <v>242464</v>
      </c>
    </row>
    <row r="47" spans="1:20" x14ac:dyDescent="0.2">
      <c r="A47" s="5">
        <f t="shared" si="1"/>
        <v>43</v>
      </c>
      <c r="B47" s="6" t="s">
        <v>49</v>
      </c>
      <c r="C47" s="7">
        <v>2143482581.4300001</v>
      </c>
      <c r="D47" s="7">
        <v>183026584</v>
      </c>
      <c r="E47" s="7">
        <v>2326509165.4299998</v>
      </c>
      <c r="F47" s="7">
        <v>1142653416.21</v>
      </c>
      <c r="G47" s="7"/>
      <c r="H47" s="7">
        <v>1142653416.21</v>
      </c>
      <c r="I47" s="7">
        <v>1183855749.22</v>
      </c>
      <c r="J47" s="7">
        <v>636104918.71000004</v>
      </c>
      <c r="K47" s="7">
        <v>330969417.16000003</v>
      </c>
      <c r="L47" s="7">
        <v>305135501.55000001</v>
      </c>
      <c r="M47" s="7">
        <v>193650015.34999999</v>
      </c>
      <c r="N47" s="7">
        <v>293900822.87</v>
      </c>
      <c r="O47" s="7"/>
      <c r="P47" s="7">
        <v>5907539.9199999999</v>
      </c>
      <c r="Q47" s="10">
        <v>18261951.190000001</v>
      </c>
      <c r="R47" s="7">
        <v>192530282.75999999</v>
      </c>
      <c r="S47" s="7">
        <f>+I47/T47</f>
        <v>18112.29382852422</v>
      </c>
      <c r="T47" s="25">
        <v>65362</v>
      </c>
    </row>
    <row r="48" spans="1:20" x14ac:dyDescent="0.2">
      <c r="A48" s="5">
        <f t="shared" si="1"/>
        <v>44</v>
      </c>
      <c r="B48" s="13" t="s">
        <v>51</v>
      </c>
      <c r="C48" s="12">
        <v>5309307514.3699999</v>
      </c>
      <c r="D48" s="12">
        <v>15308458947.98</v>
      </c>
      <c r="E48" s="12">
        <v>20617766462.349998</v>
      </c>
      <c r="F48" s="12">
        <v>113613205.56</v>
      </c>
      <c r="G48" s="12">
        <v>121887507.01000001</v>
      </c>
      <c r="H48" s="12">
        <v>235500712.56999999</v>
      </c>
      <c r="I48" s="12">
        <v>20382265749.779999</v>
      </c>
      <c r="J48" s="12">
        <v>1795203941.3299999</v>
      </c>
      <c r="K48" s="12">
        <v>671453510.84000003</v>
      </c>
      <c r="L48" s="14">
        <v>1123750430.49</v>
      </c>
      <c r="M48" s="14">
        <v>179871859.34999999</v>
      </c>
      <c r="N48" s="14">
        <v>1096524699.95</v>
      </c>
      <c r="O48" s="14">
        <v>-4853400.45</v>
      </c>
      <c r="P48" s="14">
        <v>10472408.140000001</v>
      </c>
      <c r="Q48" s="14">
        <v>28159342.620000001</v>
      </c>
      <c r="R48" s="14">
        <v>184557254.96000001</v>
      </c>
      <c r="S48" s="7">
        <f>+I48/T48</f>
        <v>17128.199100138405</v>
      </c>
      <c r="T48" s="32">
        <v>1189983</v>
      </c>
    </row>
    <row r="49" spans="1:20" x14ac:dyDescent="0.2">
      <c r="A49" s="5">
        <f t="shared" si="1"/>
        <v>45</v>
      </c>
      <c r="B49" s="13" t="s">
        <v>55</v>
      </c>
      <c r="C49" s="12">
        <v>521870096.01999998</v>
      </c>
      <c r="D49" s="12">
        <v>4303607382.5</v>
      </c>
      <c r="E49" s="12">
        <v>4825477478.5200005</v>
      </c>
      <c r="F49" s="12">
        <v>198218972.13999999</v>
      </c>
      <c r="G49" s="12" t="s">
        <v>39</v>
      </c>
      <c r="H49" s="12">
        <v>198218972.13999999</v>
      </c>
      <c r="I49" s="12">
        <v>4627258506.3800001</v>
      </c>
      <c r="J49" s="14">
        <v>495074563.92000002</v>
      </c>
      <c r="K49" s="14">
        <v>121345578.18000001</v>
      </c>
      <c r="L49" s="14">
        <v>373728985.74000001</v>
      </c>
      <c r="M49" s="14">
        <v>16646754.27</v>
      </c>
      <c r="N49" s="14">
        <v>241338940.41999999</v>
      </c>
      <c r="O49" s="14"/>
      <c r="P49" s="14"/>
      <c r="Q49" s="14">
        <v>15103458.529999999</v>
      </c>
      <c r="R49" s="14">
        <v>133933341.06</v>
      </c>
      <c r="S49" s="7">
        <f>+I49/T49</f>
        <v>88.782643381139238</v>
      </c>
      <c r="T49" s="32">
        <v>52118954</v>
      </c>
    </row>
    <row r="50" spans="1:20" x14ac:dyDescent="0.2">
      <c r="A50" s="5">
        <f t="shared" si="1"/>
        <v>46</v>
      </c>
      <c r="B50" s="6" t="s">
        <v>37</v>
      </c>
      <c r="C50" s="10">
        <v>30919277734.619999</v>
      </c>
      <c r="D50" s="10">
        <v>87348871620.009995</v>
      </c>
      <c r="E50" s="10">
        <v>118268149354.63</v>
      </c>
      <c r="F50" s="10">
        <v>68203129767.029999</v>
      </c>
      <c r="G50" s="10">
        <v>22222956205.450001</v>
      </c>
      <c r="H50" s="10">
        <v>90426085972.479996</v>
      </c>
      <c r="I50" s="10">
        <v>27842063382.150002</v>
      </c>
      <c r="J50" s="10">
        <v>47662900281.32</v>
      </c>
      <c r="K50" s="10">
        <v>43773206802.589996</v>
      </c>
      <c r="L50" s="7">
        <v>3889693478.73</v>
      </c>
      <c r="M50" s="7">
        <v>311206421.18000001</v>
      </c>
      <c r="N50" s="7">
        <v>4112904836.6500001</v>
      </c>
      <c r="O50" s="7">
        <v>63736733.109999999</v>
      </c>
      <c r="P50" s="7"/>
      <c r="Q50" s="7">
        <v>30284613.84</v>
      </c>
      <c r="R50" s="7">
        <v>121447182.53</v>
      </c>
      <c r="S50" s="7">
        <f>+I50/T50</f>
        <v>2737.6008734256275</v>
      </c>
      <c r="T50" s="25">
        <v>10170242</v>
      </c>
    </row>
    <row r="51" spans="1:20" x14ac:dyDescent="0.2">
      <c r="A51" s="5">
        <f t="shared" si="1"/>
        <v>47</v>
      </c>
      <c r="B51" s="11" t="s">
        <v>60</v>
      </c>
      <c r="C51" s="12">
        <v>5333586980.1000004</v>
      </c>
      <c r="D51" s="12">
        <v>8456858986.1199999</v>
      </c>
      <c r="E51" s="12">
        <v>13790445966.219999</v>
      </c>
      <c r="F51" s="12">
        <v>12905241267.48</v>
      </c>
      <c r="G51" s="12"/>
      <c r="H51" s="12">
        <v>12905241267.48</v>
      </c>
      <c r="I51" s="12">
        <v>885204698.74000001</v>
      </c>
      <c r="J51" s="12">
        <v>226394400.74000001</v>
      </c>
      <c r="K51" s="12"/>
      <c r="L51" s="12">
        <v>226394400.74000001</v>
      </c>
      <c r="M51" s="12">
        <v>291977092.00999999</v>
      </c>
      <c r="N51" s="12">
        <v>395632881.05000001</v>
      </c>
      <c r="O51" s="12"/>
      <c r="P51" s="12"/>
      <c r="Q51" s="12">
        <v>12273861.17</v>
      </c>
      <c r="R51" s="12">
        <v>110464750.53</v>
      </c>
      <c r="S51" s="7">
        <f>+I51/T51</f>
        <v>3329.6898226832977</v>
      </c>
      <c r="T51" s="33">
        <v>265852</v>
      </c>
    </row>
    <row r="52" spans="1:20" x14ac:dyDescent="0.2">
      <c r="A52" s="5">
        <f t="shared" si="1"/>
        <v>48</v>
      </c>
      <c r="B52" s="6" t="s">
        <v>66</v>
      </c>
      <c r="C52" s="7">
        <v>1184773483.9400001</v>
      </c>
      <c r="D52" s="7">
        <v>4580258070</v>
      </c>
      <c r="E52" s="7">
        <v>5765031553.9399996</v>
      </c>
      <c r="F52" s="7">
        <v>122119322.79000001</v>
      </c>
      <c r="G52" s="7"/>
      <c r="H52" s="7">
        <v>122119322.79000001</v>
      </c>
      <c r="I52" s="7">
        <v>5642912231.1499996</v>
      </c>
      <c r="J52" s="7">
        <v>1455741577.6600001</v>
      </c>
      <c r="K52" s="7"/>
      <c r="L52" s="7">
        <v>1455741577.6600001</v>
      </c>
      <c r="M52" s="7">
        <v>30579972.18</v>
      </c>
      <c r="N52" s="7">
        <v>1365218466.1800001</v>
      </c>
      <c r="O52" s="7"/>
      <c r="P52" s="7"/>
      <c r="Q52" s="10">
        <v>13540997.9</v>
      </c>
      <c r="R52" s="7">
        <v>107562085.76000001</v>
      </c>
      <c r="S52" s="7">
        <f>+I52/T52</f>
        <v>122.14095738419913</v>
      </c>
      <c r="T52" s="25">
        <v>46200000</v>
      </c>
    </row>
    <row r="53" spans="1:20" x14ac:dyDescent="0.2">
      <c r="A53" s="5">
        <f t="shared" si="1"/>
        <v>49</v>
      </c>
      <c r="B53" s="11" t="s">
        <v>50</v>
      </c>
      <c r="C53" s="12">
        <v>1667946536.8099999</v>
      </c>
      <c r="D53" s="12">
        <v>3393818407.1100001</v>
      </c>
      <c r="E53" s="12">
        <v>5061764943.9200001</v>
      </c>
      <c r="F53" s="12">
        <v>311412194.07999998</v>
      </c>
      <c r="G53" s="12">
        <v>734936000</v>
      </c>
      <c r="H53" s="12">
        <v>1046348194.08</v>
      </c>
      <c r="I53" s="12">
        <v>4015416749.8400002</v>
      </c>
      <c r="J53" s="12">
        <v>1877850951.47</v>
      </c>
      <c r="K53" s="12">
        <v>1342624727.1900001</v>
      </c>
      <c r="L53" s="12">
        <v>535226224.27999997</v>
      </c>
      <c r="M53" s="12">
        <v>34157068.5</v>
      </c>
      <c r="N53" s="12">
        <v>452013108.94</v>
      </c>
      <c r="O53" s="12">
        <v>453802.5</v>
      </c>
      <c r="P53" s="12"/>
      <c r="Q53" s="12">
        <v>12147275.550000001</v>
      </c>
      <c r="R53" s="12">
        <v>105676710.79000001</v>
      </c>
      <c r="S53" s="7">
        <f>+I53/T53</f>
        <v>116.55062979106891</v>
      </c>
      <c r="T53" s="33">
        <v>34452124</v>
      </c>
    </row>
    <row r="54" spans="1:20" x14ac:dyDescent="0.2">
      <c r="A54" s="5">
        <f t="shared" si="1"/>
        <v>50</v>
      </c>
      <c r="B54" s="6" t="s">
        <v>100</v>
      </c>
      <c r="C54" s="7">
        <v>202585878.78999999</v>
      </c>
      <c r="D54" s="7">
        <v>842166509.07000005</v>
      </c>
      <c r="E54" s="7">
        <v>1044752387.86</v>
      </c>
      <c r="F54" s="7">
        <v>1072580773.03</v>
      </c>
      <c r="G54" s="7" t="s">
        <v>39</v>
      </c>
      <c r="H54" s="7">
        <v>1072580773.03</v>
      </c>
      <c r="I54" s="7">
        <v>-27828385.170000002</v>
      </c>
      <c r="J54" s="7"/>
      <c r="K54" s="7"/>
      <c r="L54" s="7"/>
      <c r="M54" s="7">
        <v>237924656.38</v>
      </c>
      <c r="N54" s="7">
        <v>148467272.81</v>
      </c>
      <c r="O54" s="7"/>
      <c r="P54" s="7"/>
      <c r="Q54" s="7">
        <v>926870.85</v>
      </c>
      <c r="R54" s="7">
        <v>88530512.719999999</v>
      </c>
      <c r="S54" s="7">
        <f>+I54/T54</f>
        <v>-31.21916064609351</v>
      </c>
      <c r="T54" s="25">
        <v>891388</v>
      </c>
    </row>
    <row r="55" spans="1:20" x14ac:dyDescent="0.2">
      <c r="A55" s="5">
        <f t="shared" si="1"/>
        <v>51</v>
      </c>
      <c r="B55" s="6" t="s">
        <v>44</v>
      </c>
      <c r="C55" s="7">
        <v>5207141384.2299995</v>
      </c>
      <c r="D55" s="7">
        <v>14172194235.629999</v>
      </c>
      <c r="E55" s="7">
        <v>19379335619.860001</v>
      </c>
      <c r="F55" s="7">
        <v>933873817.74000001</v>
      </c>
      <c r="G55" s="7" t="s">
        <v>45</v>
      </c>
      <c r="H55" s="7">
        <v>933873817.74000001</v>
      </c>
      <c r="I55" s="7">
        <v>18445461802.119999</v>
      </c>
      <c r="J55" s="7">
        <v>5498931418.9700003</v>
      </c>
      <c r="K55" s="7">
        <v>4131779478.5900002</v>
      </c>
      <c r="L55" s="7">
        <v>1367151940.3800001</v>
      </c>
      <c r="M55" s="7">
        <v>40401185.289999999</v>
      </c>
      <c r="N55" s="7">
        <v>1334120624.1900001</v>
      </c>
      <c r="O55" s="7">
        <v>30417064.100000001</v>
      </c>
      <c r="P55" s="7"/>
      <c r="Q55" s="7">
        <v>19344455.690000001</v>
      </c>
      <c r="R55" s="7">
        <v>84505109.890000001</v>
      </c>
      <c r="S55" s="7">
        <f>+I55/T55</f>
        <v>105925.60873179583</v>
      </c>
      <c r="T55" s="25">
        <v>174136</v>
      </c>
    </row>
    <row r="56" spans="1:20" x14ac:dyDescent="0.2">
      <c r="A56" s="5">
        <f t="shared" si="1"/>
        <v>52</v>
      </c>
      <c r="B56" s="6" t="s">
        <v>73</v>
      </c>
      <c r="C56" s="7">
        <v>187082350</v>
      </c>
      <c r="D56" s="7">
        <v>547564775</v>
      </c>
      <c r="E56" s="7">
        <v>734647125</v>
      </c>
      <c r="F56" s="7">
        <v>434120712</v>
      </c>
      <c r="G56" s="7"/>
      <c r="H56" s="7">
        <v>434120712</v>
      </c>
      <c r="I56" s="7">
        <v>300526413</v>
      </c>
      <c r="J56" s="7">
        <v>344877192</v>
      </c>
      <c r="K56" s="7">
        <v>242580729.66</v>
      </c>
      <c r="L56" s="7">
        <v>102296462.34</v>
      </c>
      <c r="M56" s="7"/>
      <c r="N56" s="7">
        <v>17476435.149999999</v>
      </c>
      <c r="O56" s="7"/>
      <c r="P56" s="7"/>
      <c r="Q56" s="7">
        <v>8482002.8800000008</v>
      </c>
      <c r="R56" s="7">
        <v>76338024.310000002</v>
      </c>
      <c r="S56" s="7">
        <f>+I56/T56</f>
        <v>1240.9165582766609</v>
      </c>
      <c r="T56" s="25">
        <v>242181</v>
      </c>
    </row>
    <row r="57" spans="1:20" x14ac:dyDescent="0.2">
      <c r="A57" s="5">
        <f t="shared" si="1"/>
        <v>53</v>
      </c>
      <c r="B57" s="11" t="s">
        <v>53</v>
      </c>
      <c r="C57" s="12">
        <v>1004108759.41</v>
      </c>
      <c r="D57" s="12">
        <v>3021202984.2600002</v>
      </c>
      <c r="E57" s="12">
        <v>4025311743.6700001</v>
      </c>
      <c r="F57" s="12">
        <v>897681927.21000004</v>
      </c>
      <c r="G57" s="12"/>
      <c r="H57" s="12">
        <v>897681927.21000004</v>
      </c>
      <c r="I57" s="12">
        <v>3127629816.46</v>
      </c>
      <c r="J57" s="12">
        <v>2271313552.75</v>
      </c>
      <c r="K57" s="12">
        <v>1848765920.6700001</v>
      </c>
      <c r="L57" s="12">
        <v>422547632.07999998</v>
      </c>
      <c r="M57" s="12">
        <v>7774.28</v>
      </c>
      <c r="N57" s="12">
        <v>360719171.06999999</v>
      </c>
      <c r="O57" s="12"/>
      <c r="P57" s="12"/>
      <c r="Q57" s="12">
        <v>11229709.76</v>
      </c>
      <c r="R57" s="12">
        <v>50606525.530000001</v>
      </c>
      <c r="S57" s="7">
        <f>+I57/T57</f>
        <v>19146.91743726622</v>
      </c>
      <c r="T57" s="33">
        <v>163349</v>
      </c>
    </row>
    <row r="58" spans="1:20" x14ac:dyDescent="0.2">
      <c r="A58" s="5">
        <f t="shared" si="1"/>
        <v>54</v>
      </c>
      <c r="B58" s="6" t="s">
        <v>22</v>
      </c>
      <c r="C58" s="7">
        <v>42801736890.790001</v>
      </c>
      <c r="D58" s="7">
        <v>0</v>
      </c>
      <c r="E58" s="7">
        <v>42801736890.790001</v>
      </c>
      <c r="F58" s="7">
        <v>15980939871.75</v>
      </c>
      <c r="G58" s="7"/>
      <c r="H58" s="7">
        <v>15980939871.75</v>
      </c>
      <c r="I58" s="7">
        <v>26820797019.040001</v>
      </c>
      <c r="J58" s="7"/>
      <c r="K58" s="7"/>
      <c r="L58" s="7"/>
      <c r="M58" s="7">
        <v>278694400</v>
      </c>
      <c r="N58" s="7">
        <v>231262790.59</v>
      </c>
      <c r="O58" s="7"/>
      <c r="P58" s="7"/>
      <c r="Q58" s="7">
        <v>4743160.9400000004</v>
      </c>
      <c r="R58" s="7">
        <v>42688448.469999999</v>
      </c>
      <c r="S58" s="7">
        <f>+I58/T58</f>
        <v>76439.313545886456</v>
      </c>
      <c r="T58" s="25">
        <v>350877</v>
      </c>
    </row>
    <row r="59" spans="1:20" x14ac:dyDescent="0.2">
      <c r="A59" s="5">
        <f t="shared" si="1"/>
        <v>55</v>
      </c>
      <c r="B59" s="6" t="s">
        <v>75</v>
      </c>
      <c r="C59" s="10">
        <v>72704282.739999995</v>
      </c>
      <c r="D59" s="10">
        <v>1911198464.95</v>
      </c>
      <c r="E59" s="10">
        <v>1983902747.6900001</v>
      </c>
      <c r="F59" s="10">
        <v>587166312.10000002</v>
      </c>
      <c r="G59" s="10">
        <v>141772600</v>
      </c>
      <c r="H59" s="10">
        <v>728938912.10000002</v>
      </c>
      <c r="I59" s="7">
        <v>1254963835.5899999</v>
      </c>
      <c r="J59" s="7">
        <v>482053500</v>
      </c>
      <c r="K59" s="7">
        <v>440072499.88999999</v>
      </c>
      <c r="L59" s="7">
        <v>41981000.109999999</v>
      </c>
      <c r="M59" s="7"/>
      <c r="N59" s="7"/>
      <c r="O59" s="7"/>
      <c r="P59" s="7"/>
      <c r="Q59" s="7"/>
      <c r="R59" s="7">
        <v>41981000.109999999</v>
      </c>
      <c r="S59" s="7">
        <f>+I59/T59</f>
        <v>4024.1772984646759</v>
      </c>
      <c r="T59" s="25">
        <v>311856</v>
      </c>
    </row>
    <row r="60" spans="1:20" x14ac:dyDescent="0.2">
      <c r="A60" s="5">
        <f t="shared" si="1"/>
        <v>56</v>
      </c>
      <c r="B60" s="6" t="s">
        <v>47</v>
      </c>
      <c r="C60" s="7">
        <v>440090343.25</v>
      </c>
      <c r="D60" s="7">
        <v>1125561360</v>
      </c>
      <c r="E60" s="7">
        <v>1565651703.25</v>
      </c>
      <c r="F60" s="7">
        <v>326657375.25</v>
      </c>
      <c r="G60" s="7" t="s">
        <v>39</v>
      </c>
      <c r="H60" s="7">
        <v>326657375.25</v>
      </c>
      <c r="I60" s="7">
        <v>1238994328</v>
      </c>
      <c r="J60" s="7"/>
      <c r="K60" s="7"/>
      <c r="L60" s="7"/>
      <c r="M60" s="7">
        <v>152930909</v>
      </c>
      <c r="N60" s="7">
        <v>109626266</v>
      </c>
      <c r="O60" s="7"/>
      <c r="P60" s="7"/>
      <c r="Q60" s="7">
        <v>4330464</v>
      </c>
      <c r="R60" s="7">
        <v>38974179</v>
      </c>
      <c r="S60" s="7">
        <f>+I60/T60</f>
        <v>642.27446447075874</v>
      </c>
      <c r="T60" s="25">
        <v>1929073</v>
      </c>
    </row>
    <row r="61" spans="1:20" x14ac:dyDescent="0.2">
      <c r="A61" s="5">
        <f t="shared" si="1"/>
        <v>57</v>
      </c>
      <c r="B61" s="13" t="s">
        <v>62</v>
      </c>
      <c r="C61" s="14">
        <v>921931259.63</v>
      </c>
      <c r="D61" s="14">
        <v>296992289.13</v>
      </c>
      <c r="E61" s="14">
        <v>1218923548.76</v>
      </c>
      <c r="F61" s="14">
        <v>805143624.34000003</v>
      </c>
      <c r="G61" s="14" t="s">
        <v>39</v>
      </c>
      <c r="H61" s="14">
        <v>805143624.34000003</v>
      </c>
      <c r="I61" s="14">
        <v>413779924.42000002</v>
      </c>
      <c r="J61" s="14">
        <v>1067800808.58</v>
      </c>
      <c r="K61" s="14">
        <v>883771382.49000001</v>
      </c>
      <c r="L61" s="14">
        <v>184029426.09</v>
      </c>
      <c r="M61" s="14">
        <v>16876.66</v>
      </c>
      <c r="N61" s="14">
        <v>142596238.24000001</v>
      </c>
      <c r="O61" s="14"/>
      <c r="P61" s="14"/>
      <c r="Q61" s="14">
        <v>4145006.45</v>
      </c>
      <c r="R61" s="14">
        <v>37305058.060000002</v>
      </c>
      <c r="S61" s="7">
        <f>+I61/T61</f>
        <v>1568.4175741793647</v>
      </c>
      <c r="T61" s="32">
        <v>263820</v>
      </c>
    </row>
    <row r="62" spans="1:20" x14ac:dyDescent="0.2">
      <c r="A62" s="5">
        <f t="shared" si="1"/>
        <v>58</v>
      </c>
      <c r="B62" s="9" t="s">
        <v>134</v>
      </c>
      <c r="C62" s="7">
        <v>6352127795.54</v>
      </c>
      <c r="D62" s="7">
        <v>9749104241.4099998</v>
      </c>
      <c r="E62" s="7">
        <v>16101232036.950001</v>
      </c>
      <c r="F62" s="7">
        <v>8215357236.1099997</v>
      </c>
      <c r="G62" s="7">
        <v>936190383.23000002</v>
      </c>
      <c r="H62" s="7">
        <v>9151547619.3400002</v>
      </c>
      <c r="I62" s="7">
        <v>6949684417.6099997</v>
      </c>
      <c r="J62" s="7">
        <v>3713799376.5599999</v>
      </c>
      <c r="K62" s="7">
        <v>2887332289.0300002</v>
      </c>
      <c r="L62" s="7">
        <v>826467087.52999997</v>
      </c>
      <c r="M62" s="7">
        <v>201205.46</v>
      </c>
      <c r="N62" s="7">
        <v>789512986.13999999</v>
      </c>
      <c r="O62" s="7">
        <v>-4567132.83</v>
      </c>
      <c r="P62" s="7"/>
      <c r="Q62" s="7">
        <v>4391472.97</v>
      </c>
      <c r="R62" s="7">
        <v>28196701.050000001</v>
      </c>
      <c r="S62" s="7">
        <f>+I62/T62</f>
        <v>441.69289939177077</v>
      </c>
      <c r="T62" s="25">
        <v>15734200</v>
      </c>
    </row>
    <row r="63" spans="1:20" x14ac:dyDescent="0.2">
      <c r="A63" s="5">
        <f t="shared" si="1"/>
        <v>59</v>
      </c>
      <c r="B63" s="13" t="s">
        <v>52</v>
      </c>
      <c r="C63" s="12">
        <v>635375273.22000003</v>
      </c>
      <c r="D63" s="12">
        <v>5112919267.4700003</v>
      </c>
      <c r="E63" s="12">
        <v>5748294540.6899996</v>
      </c>
      <c r="F63" s="12">
        <v>4427582166.3800001</v>
      </c>
      <c r="G63" s="12" t="s">
        <v>39</v>
      </c>
      <c r="H63" s="12">
        <v>4427582166.3800001</v>
      </c>
      <c r="I63" s="12">
        <v>1320712374.3099999</v>
      </c>
      <c r="J63" s="12">
        <v>1387294766.48</v>
      </c>
      <c r="K63" s="12" t="s">
        <v>39</v>
      </c>
      <c r="L63" s="14">
        <v>1387294766.48</v>
      </c>
      <c r="M63" s="14"/>
      <c r="N63" s="14">
        <v>1354442380.05</v>
      </c>
      <c r="O63" s="14">
        <v>-1601960.37</v>
      </c>
      <c r="P63" s="14"/>
      <c r="Q63" s="14">
        <v>3682203.14</v>
      </c>
      <c r="R63" s="14">
        <v>27568222.920000002</v>
      </c>
      <c r="S63" s="7">
        <f>+I63/T63</f>
        <v>11510.780082362271</v>
      </c>
      <c r="T63" s="32">
        <v>114737</v>
      </c>
    </row>
    <row r="64" spans="1:20" x14ac:dyDescent="0.2">
      <c r="A64" s="5">
        <f t="shared" si="1"/>
        <v>60</v>
      </c>
      <c r="B64" s="9" t="s">
        <v>133</v>
      </c>
      <c r="C64" s="7">
        <v>26579614609.82</v>
      </c>
      <c r="D64" s="7">
        <v>10987564559.799999</v>
      </c>
      <c r="E64" s="7">
        <v>37567179169.620003</v>
      </c>
      <c r="F64" s="7">
        <v>11687822392.969999</v>
      </c>
      <c r="G64" s="7"/>
      <c r="H64" s="7">
        <v>11687822392.969999</v>
      </c>
      <c r="I64" s="7">
        <v>25879356776.650002</v>
      </c>
      <c r="J64" s="7">
        <v>11614948426.41</v>
      </c>
      <c r="K64" s="7">
        <v>10642554854.82</v>
      </c>
      <c r="L64" s="7">
        <v>972393571.59000003</v>
      </c>
      <c r="M64" s="7">
        <v>263401093.22999999</v>
      </c>
      <c r="N64" s="7">
        <v>892708626.51999998</v>
      </c>
      <c r="O64" s="7">
        <v>-303195479.56999999</v>
      </c>
      <c r="P64" s="7"/>
      <c r="Q64" s="7">
        <v>17370538.579999998</v>
      </c>
      <c r="R64" s="7">
        <v>22520020.149999999</v>
      </c>
      <c r="S64" s="7">
        <f>+I64/T64</f>
        <v>259.8684799509146</v>
      </c>
      <c r="T64" s="25">
        <v>99586363</v>
      </c>
    </row>
    <row r="65" spans="1:20" x14ac:dyDescent="0.2">
      <c r="A65" s="5">
        <f t="shared" si="1"/>
        <v>61</v>
      </c>
      <c r="B65" s="6" t="s">
        <v>69</v>
      </c>
      <c r="C65" s="7">
        <v>385809317.18000001</v>
      </c>
      <c r="D65" s="7">
        <v>2000784683</v>
      </c>
      <c r="E65" s="7">
        <v>2386594000.1799998</v>
      </c>
      <c r="F65" s="7">
        <v>256198676.43000001</v>
      </c>
      <c r="G65" s="7">
        <v>200000000</v>
      </c>
      <c r="H65" s="7">
        <v>456198676.43000001</v>
      </c>
      <c r="I65" s="7">
        <v>1930395323.75</v>
      </c>
      <c r="J65" s="7">
        <v>466185188.94999999</v>
      </c>
      <c r="K65" s="7" t="s">
        <v>39</v>
      </c>
      <c r="L65" s="7">
        <v>466185188.94999999</v>
      </c>
      <c r="M65" s="7"/>
      <c r="N65" s="7">
        <v>449888000</v>
      </c>
      <c r="O65" s="7"/>
      <c r="P65" s="7"/>
      <c r="Q65" s="7">
        <v>1629718.89</v>
      </c>
      <c r="R65" s="7">
        <v>14667470.060000001</v>
      </c>
      <c r="S65" s="7">
        <f>+I65/T65</f>
        <v>26097.355970068544</v>
      </c>
      <c r="T65" s="25">
        <v>73969</v>
      </c>
    </row>
    <row r="66" spans="1:20" x14ac:dyDescent="0.2">
      <c r="A66" s="5">
        <f t="shared" si="1"/>
        <v>62</v>
      </c>
      <c r="B66" s="6" t="s">
        <v>111</v>
      </c>
      <c r="C66" s="7">
        <v>556621624.05999994</v>
      </c>
      <c r="D66" s="7">
        <v>1530499972.99</v>
      </c>
      <c r="E66" s="7">
        <v>2087121597.05</v>
      </c>
      <c r="F66" s="7">
        <v>265116795.13</v>
      </c>
      <c r="G66" s="7">
        <v>5448909772.0600004</v>
      </c>
      <c r="H66" s="7">
        <v>5714026567.1899996</v>
      </c>
      <c r="I66" s="7">
        <v>-3626904970.1399999</v>
      </c>
      <c r="J66" s="7">
        <v>146055983.12</v>
      </c>
      <c r="K66" s="7"/>
      <c r="L66" s="7">
        <v>146055983.12</v>
      </c>
      <c r="M66" s="7"/>
      <c r="N66" s="7">
        <v>134057458.81</v>
      </c>
      <c r="O66" s="7"/>
      <c r="P66" s="7"/>
      <c r="Q66" s="7">
        <v>129985.24</v>
      </c>
      <c r="R66" s="7">
        <v>11868539.07</v>
      </c>
      <c r="S66" s="7">
        <f>+I66/T66</f>
        <v>-1567.8631804205199</v>
      </c>
      <c r="T66" s="25">
        <v>2313279</v>
      </c>
    </row>
    <row r="67" spans="1:20" x14ac:dyDescent="0.2">
      <c r="A67" s="5">
        <f t="shared" si="1"/>
        <v>63</v>
      </c>
      <c r="B67" s="6" t="s">
        <v>77</v>
      </c>
      <c r="C67" s="7">
        <v>1896109217.1600001</v>
      </c>
      <c r="D67" s="7">
        <v>444731933.87</v>
      </c>
      <c r="E67" s="7">
        <v>2340841151.0300002</v>
      </c>
      <c r="F67" s="7">
        <v>1794244357.05</v>
      </c>
      <c r="G67" s="7"/>
      <c r="H67" s="7">
        <v>1794244357.05</v>
      </c>
      <c r="I67" s="7">
        <v>546596793.98000002</v>
      </c>
      <c r="J67" s="7">
        <v>263091198.18000001</v>
      </c>
      <c r="K67" s="7">
        <v>51000000</v>
      </c>
      <c r="L67" s="7">
        <v>212091198.18000001</v>
      </c>
      <c r="M67" s="7"/>
      <c r="N67" s="7">
        <v>203200997.88</v>
      </c>
      <c r="O67" s="7"/>
      <c r="P67" s="7"/>
      <c r="Q67" s="7">
        <v>88902</v>
      </c>
      <c r="R67" s="7">
        <v>8801298.3000000007</v>
      </c>
      <c r="S67" s="7">
        <f>+I67/T67</f>
        <v>34.443806703197311</v>
      </c>
      <c r="T67" s="25">
        <v>15869233</v>
      </c>
    </row>
    <row r="68" spans="1:20" x14ac:dyDescent="0.2">
      <c r="A68" s="5">
        <f t="shared" si="1"/>
        <v>64</v>
      </c>
      <c r="B68" s="13" t="s">
        <v>59</v>
      </c>
      <c r="C68" s="14">
        <v>6508403341.7299995</v>
      </c>
      <c r="D68" s="14">
        <v>1362760609.78</v>
      </c>
      <c r="E68" s="12">
        <v>7871163951.5100002</v>
      </c>
      <c r="F68" s="12">
        <v>6475119520.9899998</v>
      </c>
      <c r="G68" s="12">
        <v>0</v>
      </c>
      <c r="H68" s="12">
        <v>6475119520.9899998</v>
      </c>
      <c r="I68" s="14">
        <v>1396044430.52</v>
      </c>
      <c r="J68" s="14">
        <v>800252629.20000005</v>
      </c>
      <c r="K68" s="14">
        <v>691255702.40999997</v>
      </c>
      <c r="L68" s="14">
        <v>108996926.79000001</v>
      </c>
      <c r="M68" s="14">
        <v>9943075.3300000001</v>
      </c>
      <c r="N68" s="14">
        <v>111381344.31</v>
      </c>
      <c r="O68" s="14"/>
      <c r="P68" s="14"/>
      <c r="Q68" s="14">
        <v>755865.78</v>
      </c>
      <c r="R68" s="14">
        <v>6802792.0300000003</v>
      </c>
      <c r="S68" s="7">
        <f>+I68/T68</f>
        <v>9697.5140874832414</v>
      </c>
      <c r="T68" s="32">
        <v>143959</v>
      </c>
    </row>
    <row r="69" spans="1:20" x14ac:dyDescent="0.2">
      <c r="A69" s="5">
        <f t="shared" si="1"/>
        <v>65</v>
      </c>
      <c r="B69" s="6" t="s">
        <v>119</v>
      </c>
      <c r="C69" s="7">
        <v>90102815.849999994</v>
      </c>
      <c r="D69" s="7">
        <v>19067515047.080002</v>
      </c>
      <c r="E69" s="7">
        <v>19157617862.93</v>
      </c>
      <c r="F69" s="7">
        <v>717798607.11000001</v>
      </c>
      <c r="G69" s="7">
        <v>3160486882.21</v>
      </c>
      <c r="H69" s="7">
        <v>3878285489.3200002</v>
      </c>
      <c r="I69" s="7">
        <v>15279332373.610001</v>
      </c>
      <c r="J69" s="7"/>
      <c r="K69" s="7"/>
      <c r="L69" s="7"/>
      <c r="M69" s="7"/>
      <c r="N69" s="7"/>
      <c r="O69" s="7"/>
      <c r="P69" s="7"/>
      <c r="Q69" s="7">
        <v>-6597531.54</v>
      </c>
      <c r="R69" s="7">
        <v>6597531.54</v>
      </c>
      <c r="S69" s="7">
        <f>+I69/T69</f>
        <v>260993.32753036229</v>
      </c>
      <c r="T69" s="25">
        <v>58543</v>
      </c>
    </row>
    <row r="70" spans="1:20" x14ac:dyDescent="0.2">
      <c r="A70" s="5">
        <f t="shared" si="1"/>
        <v>66</v>
      </c>
      <c r="B70" s="9" t="s">
        <v>68</v>
      </c>
      <c r="C70" s="7">
        <v>361746725.75</v>
      </c>
      <c r="D70" s="7">
        <v>1027628955.88</v>
      </c>
      <c r="E70" s="7">
        <v>1389375681.6300001</v>
      </c>
      <c r="F70" s="7">
        <v>706270330</v>
      </c>
      <c r="G70" s="7"/>
      <c r="H70" s="7">
        <v>706270330</v>
      </c>
      <c r="I70" s="7">
        <v>683105351.63</v>
      </c>
      <c r="J70" s="8">
        <v>774701251.28999996</v>
      </c>
      <c r="K70" s="7">
        <v>636588937.67999995</v>
      </c>
      <c r="L70" s="7">
        <v>138112313.61000001</v>
      </c>
      <c r="M70" s="7"/>
      <c r="N70" s="7">
        <v>131263635.91</v>
      </c>
      <c r="O70" s="7"/>
      <c r="P70" s="7"/>
      <c r="Q70" s="7">
        <v>684867.77</v>
      </c>
      <c r="R70" s="7">
        <v>6163809.9299999997</v>
      </c>
      <c r="S70" s="7">
        <f>+I70/T70</f>
        <v>786.75931829699209</v>
      </c>
      <c r="T70" s="25">
        <v>868252</v>
      </c>
    </row>
    <row r="71" spans="1:20" x14ac:dyDescent="0.2">
      <c r="A71" s="5">
        <f t="shared" ref="A71:A134" si="2">+A70+1</f>
        <v>67</v>
      </c>
      <c r="B71" s="9" t="s">
        <v>101</v>
      </c>
      <c r="C71" s="7">
        <v>83348623.379999995</v>
      </c>
      <c r="D71" s="7">
        <v>242362352.25</v>
      </c>
      <c r="E71" s="7">
        <v>325710975.63</v>
      </c>
      <c r="F71" s="7">
        <v>56670166.32</v>
      </c>
      <c r="G71" s="7"/>
      <c r="H71" s="7">
        <v>56670166.32</v>
      </c>
      <c r="I71" s="7">
        <v>269040809.31</v>
      </c>
      <c r="J71" s="7"/>
      <c r="K71" s="7"/>
      <c r="L71" s="7"/>
      <c r="M71" s="7">
        <v>201288428.18000001</v>
      </c>
      <c r="N71" s="7">
        <v>195288249.59</v>
      </c>
      <c r="O71" s="7"/>
      <c r="P71" s="7"/>
      <c r="Q71" s="7">
        <v>600017.86</v>
      </c>
      <c r="R71" s="7">
        <v>5400160.7300000004</v>
      </c>
      <c r="S71" s="7">
        <f>+I71/T71</f>
        <v>101.48002931158696</v>
      </c>
      <c r="T71" s="25">
        <v>2651170</v>
      </c>
    </row>
    <row r="72" spans="1:20" x14ac:dyDescent="0.2">
      <c r="A72" s="5">
        <f t="shared" si="2"/>
        <v>68</v>
      </c>
      <c r="B72" s="6" t="s">
        <v>71</v>
      </c>
      <c r="C72" s="7">
        <v>658222133</v>
      </c>
      <c r="D72" s="7">
        <v>976170569</v>
      </c>
      <c r="E72" s="10">
        <v>1634392702</v>
      </c>
      <c r="F72" s="10">
        <v>794682165</v>
      </c>
      <c r="G72" s="10">
        <v>419700083</v>
      </c>
      <c r="H72" s="10">
        <v>1214382248</v>
      </c>
      <c r="I72" s="7">
        <v>420010454</v>
      </c>
      <c r="J72" s="7">
        <v>239839066.28999999</v>
      </c>
      <c r="K72" s="7">
        <v>198232363</v>
      </c>
      <c r="L72" s="7">
        <v>41606703.289999999</v>
      </c>
      <c r="M72" s="7"/>
      <c r="N72" s="7">
        <v>36556482</v>
      </c>
      <c r="O72" s="7"/>
      <c r="P72" s="7"/>
      <c r="Q72" s="7">
        <v>505022.29</v>
      </c>
      <c r="R72" s="7">
        <v>4545199</v>
      </c>
      <c r="S72" s="7">
        <f>+I72/T72</f>
        <v>7455.1892860946427</v>
      </c>
      <c r="T72" s="25">
        <v>56338</v>
      </c>
    </row>
    <row r="73" spans="1:20" x14ac:dyDescent="0.2">
      <c r="A73" s="5">
        <f t="shared" si="2"/>
        <v>69</v>
      </c>
      <c r="B73" s="6" t="s">
        <v>72</v>
      </c>
      <c r="C73" s="10">
        <v>495277708.81999999</v>
      </c>
      <c r="D73" s="10">
        <v>260665593.13999999</v>
      </c>
      <c r="E73" s="10">
        <v>755943301.96000004</v>
      </c>
      <c r="F73" s="10">
        <v>204174156.03999999</v>
      </c>
      <c r="G73" s="10">
        <v>0</v>
      </c>
      <c r="H73" s="10">
        <v>204174156.03999999</v>
      </c>
      <c r="I73" s="7">
        <v>551769145.91999996</v>
      </c>
      <c r="J73" s="7">
        <v>269428636.36000001</v>
      </c>
      <c r="K73" s="7">
        <v>189444000</v>
      </c>
      <c r="L73" s="7">
        <v>79984636.359999999</v>
      </c>
      <c r="M73" s="7">
        <v>16884.98</v>
      </c>
      <c r="N73" s="7">
        <v>74958694.950000003</v>
      </c>
      <c r="O73" s="7"/>
      <c r="P73" s="7"/>
      <c r="Q73" s="7">
        <v>502594.14</v>
      </c>
      <c r="R73" s="7">
        <v>4540232.25</v>
      </c>
      <c r="S73" s="7">
        <f>+I73/T73</f>
        <v>2896.5628083216529</v>
      </c>
      <c r="T73" s="25">
        <v>190491</v>
      </c>
    </row>
    <row r="74" spans="1:20" x14ac:dyDescent="0.2">
      <c r="A74" s="5">
        <f t="shared" si="2"/>
        <v>70</v>
      </c>
      <c r="B74" s="6" t="s">
        <v>76</v>
      </c>
      <c r="C74" s="7">
        <v>785138523.27999997</v>
      </c>
      <c r="D74" s="7">
        <v>5414533475.4899998</v>
      </c>
      <c r="E74" s="7">
        <v>6199671998.7700005</v>
      </c>
      <c r="F74" s="7">
        <v>731115960.79999995</v>
      </c>
      <c r="G74" s="7">
        <v>796500804.13</v>
      </c>
      <c r="H74" s="7">
        <v>1527616764.9300001</v>
      </c>
      <c r="I74" s="7">
        <v>4672055233.8400002</v>
      </c>
      <c r="J74" s="7">
        <v>529859662.19</v>
      </c>
      <c r="K74" s="7">
        <v>357120000</v>
      </c>
      <c r="L74" s="7">
        <v>172739662.19</v>
      </c>
      <c r="M74" s="7"/>
      <c r="N74" s="7">
        <v>169132723</v>
      </c>
      <c r="O74" s="7"/>
      <c r="P74" s="7"/>
      <c r="Q74" s="7">
        <v>360693</v>
      </c>
      <c r="R74" s="7">
        <v>3246246.19</v>
      </c>
      <c r="S74" s="7">
        <f>+I74/T74</f>
        <v>11765.881949305565</v>
      </c>
      <c r="T74" s="25">
        <v>397085</v>
      </c>
    </row>
    <row r="75" spans="1:20" x14ac:dyDescent="0.2">
      <c r="A75" s="5">
        <f t="shared" si="2"/>
        <v>71</v>
      </c>
      <c r="B75" s="6" t="s">
        <v>70</v>
      </c>
      <c r="C75" s="7">
        <v>64001038.960000001</v>
      </c>
      <c r="D75" s="7">
        <v>2299871852.1700001</v>
      </c>
      <c r="E75" s="10">
        <v>2363872891.1300001</v>
      </c>
      <c r="F75" s="10">
        <v>761569938.63</v>
      </c>
      <c r="G75" s="10">
        <v>0</v>
      </c>
      <c r="H75" s="10">
        <v>761569938.63</v>
      </c>
      <c r="I75" s="7">
        <v>1602302952.5</v>
      </c>
      <c r="J75" s="7">
        <v>362164223.85000002</v>
      </c>
      <c r="K75" s="7">
        <v>360669854.05000001</v>
      </c>
      <c r="L75" s="7">
        <v>1494369.8</v>
      </c>
      <c r="M75" s="7"/>
      <c r="N75" s="7"/>
      <c r="O75" s="7"/>
      <c r="P75" s="7"/>
      <c r="Q75" s="7">
        <v>149436.98000000001</v>
      </c>
      <c r="R75" s="7">
        <v>1344932.82</v>
      </c>
      <c r="S75" s="7">
        <f>+I75/T75</f>
        <v>179.12232708796799</v>
      </c>
      <c r="T75" s="25">
        <v>8945300</v>
      </c>
    </row>
    <row r="76" spans="1:20" x14ac:dyDescent="0.2">
      <c r="A76" s="5">
        <f t="shared" si="2"/>
        <v>72</v>
      </c>
      <c r="B76" s="6" t="s">
        <v>96</v>
      </c>
      <c r="C76" s="7">
        <v>3822540603.2199998</v>
      </c>
      <c r="D76" s="7">
        <v>1851158700</v>
      </c>
      <c r="E76" s="7">
        <v>5673699303.2200003</v>
      </c>
      <c r="F76" s="7">
        <v>9615013486.3099995</v>
      </c>
      <c r="G76" s="7">
        <v>1452938700</v>
      </c>
      <c r="H76" s="7">
        <v>11067952186.309999</v>
      </c>
      <c r="I76" s="7">
        <v>-5394252883.0900002</v>
      </c>
      <c r="J76" s="7">
        <v>235105025.46000001</v>
      </c>
      <c r="K76" s="7"/>
      <c r="L76" s="7">
        <v>235105025.46000001</v>
      </c>
      <c r="M76" s="7"/>
      <c r="N76" s="7">
        <v>234712845.40000001</v>
      </c>
      <c r="O76" s="7"/>
      <c r="P76" s="7"/>
      <c r="Q76" s="7"/>
      <c r="R76" s="7">
        <v>392180.06</v>
      </c>
      <c r="S76" s="7">
        <f>+I76/T76</f>
        <v>-16916.30017370225</v>
      </c>
      <c r="T76" s="25">
        <v>318879</v>
      </c>
    </row>
    <row r="77" spans="1:20" x14ac:dyDescent="0.2">
      <c r="A77" s="5">
        <f t="shared" si="2"/>
        <v>73</v>
      </c>
      <c r="B77" s="9" t="s">
        <v>99</v>
      </c>
      <c r="C77" s="7">
        <v>981248777.35000002</v>
      </c>
      <c r="D77" s="7">
        <v>2366010800</v>
      </c>
      <c r="E77" s="7">
        <v>3347259577.3499999</v>
      </c>
      <c r="F77" s="7">
        <v>1831132812.3199999</v>
      </c>
      <c r="G77" s="7" t="s">
        <v>39</v>
      </c>
      <c r="H77" s="7">
        <v>1831132812.3199999</v>
      </c>
      <c r="I77" s="7">
        <v>1516126765.03</v>
      </c>
      <c r="J77" s="7">
        <v>7600000</v>
      </c>
      <c r="K77" s="7" t="s">
        <v>39</v>
      </c>
      <c r="L77" s="7">
        <v>7600000</v>
      </c>
      <c r="M77" s="7"/>
      <c r="N77" s="7">
        <v>7327633</v>
      </c>
      <c r="O77" s="7"/>
      <c r="P77" s="7"/>
      <c r="Q77" s="7">
        <v>2723.67</v>
      </c>
      <c r="R77" s="7">
        <v>269643.33</v>
      </c>
      <c r="S77" s="7">
        <f>+I77/T77</f>
        <v>3315.4383842088114</v>
      </c>
      <c r="T77" s="25">
        <v>457293</v>
      </c>
    </row>
    <row r="78" spans="1:20" x14ac:dyDescent="0.2">
      <c r="A78" s="5">
        <f t="shared" si="2"/>
        <v>74</v>
      </c>
      <c r="B78" s="6" t="s">
        <v>79</v>
      </c>
      <c r="C78" s="10">
        <v>1052208852.66</v>
      </c>
      <c r="D78" s="10">
        <v>996395480.17999995</v>
      </c>
      <c r="E78" s="10">
        <v>2048604332.8399999</v>
      </c>
      <c r="F78" s="10">
        <v>169299013.41</v>
      </c>
      <c r="G78" s="10">
        <v>125613525.3</v>
      </c>
      <c r="H78" s="10">
        <v>294912538.70999998</v>
      </c>
      <c r="I78" s="7">
        <v>1753691794.1300001</v>
      </c>
      <c r="J78" s="7"/>
      <c r="K78" s="7"/>
      <c r="L78" s="7"/>
      <c r="M78" s="7"/>
      <c r="N78" s="7"/>
      <c r="O78" s="7"/>
      <c r="P78" s="7"/>
      <c r="Q78" s="7"/>
      <c r="R78" s="7">
        <v>0</v>
      </c>
      <c r="S78" s="7">
        <f>+I78/T78</f>
        <v>1361.0177561999667</v>
      </c>
      <c r="T78" s="25">
        <v>1288515</v>
      </c>
    </row>
    <row r="79" spans="1:20" x14ac:dyDescent="0.2">
      <c r="A79" s="5">
        <f t="shared" si="2"/>
        <v>75</v>
      </c>
      <c r="B79" s="6" t="s">
        <v>80</v>
      </c>
      <c r="C79" s="7">
        <v>0</v>
      </c>
      <c r="D79" s="7">
        <v>18208028000</v>
      </c>
      <c r="E79" s="7">
        <v>18208028000</v>
      </c>
      <c r="F79" s="7">
        <v>1289386100</v>
      </c>
      <c r="G79" s="7" t="s">
        <v>39</v>
      </c>
      <c r="H79" s="7">
        <v>1289386100</v>
      </c>
      <c r="I79" s="7">
        <v>16918641900</v>
      </c>
      <c r="J79" s="7"/>
      <c r="K79" s="7"/>
      <c r="L79" s="7"/>
      <c r="M79" s="7"/>
      <c r="N79" s="7"/>
      <c r="O79" s="7"/>
      <c r="P79" s="7"/>
      <c r="Q79" s="7"/>
      <c r="R79" s="7">
        <v>0</v>
      </c>
      <c r="S79" s="7">
        <f>+I79/T79</f>
        <v>306908.57127308351</v>
      </c>
      <c r="T79" s="25">
        <v>55126</v>
      </c>
    </row>
    <row r="80" spans="1:20" x14ac:dyDescent="0.2">
      <c r="A80" s="5">
        <f t="shared" si="2"/>
        <v>76</v>
      </c>
      <c r="B80" s="6" t="s">
        <v>81</v>
      </c>
      <c r="C80" s="10"/>
      <c r="D80" s="10">
        <v>20000000</v>
      </c>
      <c r="E80" s="10">
        <v>20000000</v>
      </c>
      <c r="F80" s="10">
        <v>28587500</v>
      </c>
      <c r="G80" s="10"/>
      <c r="H80" s="10">
        <v>28587500</v>
      </c>
      <c r="I80" s="10">
        <v>-8587500</v>
      </c>
      <c r="J80" s="10"/>
      <c r="K80" s="10"/>
      <c r="L80" s="7"/>
      <c r="M80" s="7"/>
      <c r="N80" s="7"/>
      <c r="O80" s="7"/>
      <c r="P80" s="7"/>
      <c r="Q80" s="7"/>
      <c r="R80" s="7">
        <v>0</v>
      </c>
      <c r="S80" s="7">
        <f>+I80/T80</f>
        <v>-171.75</v>
      </c>
      <c r="T80" s="25">
        <v>50000</v>
      </c>
    </row>
    <row r="81" spans="1:20" x14ac:dyDescent="0.2">
      <c r="A81" s="5">
        <f t="shared" si="2"/>
        <v>77</v>
      </c>
      <c r="B81" s="6" t="s">
        <v>82</v>
      </c>
      <c r="C81" s="7">
        <v>801615666.67999995</v>
      </c>
      <c r="D81" s="7">
        <v>30524800</v>
      </c>
      <c r="E81" s="7">
        <v>832140466.67999995</v>
      </c>
      <c r="F81" s="7">
        <v>801615666.67999995</v>
      </c>
      <c r="G81" s="7" t="s">
        <v>39</v>
      </c>
      <c r="H81" s="7">
        <v>801615666.67999995</v>
      </c>
      <c r="I81" s="7">
        <v>30524800</v>
      </c>
      <c r="J81" s="7"/>
      <c r="K81" s="7"/>
      <c r="L81" s="7"/>
      <c r="M81" s="7"/>
      <c r="N81" s="7"/>
      <c r="O81" s="7"/>
      <c r="P81" s="7"/>
      <c r="Q81" s="7"/>
      <c r="R81" s="7">
        <v>0</v>
      </c>
      <c r="S81" s="7">
        <f>+I81/T81</f>
        <v>100</v>
      </c>
      <c r="T81" s="25">
        <v>305248</v>
      </c>
    </row>
    <row r="82" spans="1:20" x14ac:dyDescent="0.2">
      <c r="A82" s="5">
        <f t="shared" si="2"/>
        <v>78</v>
      </c>
      <c r="B82" s="6" t="s">
        <v>87</v>
      </c>
      <c r="C82" s="7">
        <v>737900</v>
      </c>
      <c r="D82" s="7">
        <v>44519500</v>
      </c>
      <c r="E82" s="7">
        <v>45257400</v>
      </c>
      <c r="F82" s="7">
        <v>13828700</v>
      </c>
      <c r="G82" s="7" t="s">
        <v>39</v>
      </c>
      <c r="H82" s="7">
        <v>13828700</v>
      </c>
      <c r="I82" s="7">
        <v>31428700</v>
      </c>
      <c r="J82" s="7"/>
      <c r="K82" s="7"/>
      <c r="L82" s="7"/>
      <c r="M82" s="7"/>
      <c r="N82" s="7"/>
      <c r="O82" s="7"/>
      <c r="P82" s="7"/>
      <c r="Q82" s="7"/>
      <c r="R82" s="7">
        <v>0</v>
      </c>
      <c r="S82" s="7">
        <f>+I82/T82</f>
        <v>440.35672752238304</v>
      </c>
      <c r="T82" s="25">
        <v>71371</v>
      </c>
    </row>
    <row r="83" spans="1:20" x14ac:dyDescent="0.2">
      <c r="A83" s="5">
        <f t="shared" si="2"/>
        <v>79</v>
      </c>
      <c r="B83" s="6" t="s">
        <v>88</v>
      </c>
      <c r="C83" s="7" t="s">
        <v>45</v>
      </c>
      <c r="D83" s="7">
        <v>6670000</v>
      </c>
      <c r="E83" s="7">
        <v>6670000</v>
      </c>
      <c r="F83" s="7">
        <v>11828400</v>
      </c>
      <c r="G83" s="7" t="s">
        <v>39</v>
      </c>
      <c r="H83" s="7">
        <v>11828400</v>
      </c>
      <c r="I83" s="7">
        <v>-5158400</v>
      </c>
      <c r="J83" s="7"/>
      <c r="K83" s="7"/>
      <c r="L83" s="7"/>
      <c r="M83" s="7"/>
      <c r="N83" s="7"/>
      <c r="O83" s="7"/>
      <c r="P83" s="7"/>
      <c r="Q83" s="7"/>
      <c r="R83" s="7">
        <v>0</v>
      </c>
      <c r="S83" s="7">
        <f>+I83/T83</f>
        <v>-71.488559668500628</v>
      </c>
      <c r="T83" s="25">
        <v>72157</v>
      </c>
    </row>
    <row r="84" spans="1:20" x14ac:dyDescent="0.2">
      <c r="A84" s="5">
        <f t="shared" si="2"/>
        <v>80</v>
      </c>
      <c r="B84" s="9" t="s">
        <v>93</v>
      </c>
      <c r="C84" s="7">
        <v>100200</v>
      </c>
      <c r="D84" s="7">
        <v>11081300</v>
      </c>
      <c r="E84" s="7">
        <v>11181500</v>
      </c>
      <c r="F84" s="7">
        <v>55871800</v>
      </c>
      <c r="G84" s="7"/>
      <c r="H84" s="7">
        <v>55871800</v>
      </c>
      <c r="I84" s="7">
        <v>-44690300</v>
      </c>
      <c r="J84" s="7"/>
      <c r="K84" s="7"/>
      <c r="L84" s="7"/>
      <c r="M84" s="7"/>
      <c r="N84" s="7"/>
      <c r="O84" s="7"/>
      <c r="P84" s="7"/>
      <c r="Q84" s="7"/>
      <c r="R84" s="7">
        <v>0</v>
      </c>
      <c r="S84" s="7">
        <f>+I84/T84</f>
        <v>-403.29473978684814</v>
      </c>
      <c r="T84" s="25">
        <v>110813</v>
      </c>
    </row>
    <row r="85" spans="1:20" x14ac:dyDescent="0.2">
      <c r="A85" s="5">
        <f t="shared" si="2"/>
        <v>81</v>
      </c>
      <c r="B85" s="6" t="s">
        <v>95</v>
      </c>
      <c r="C85" s="7">
        <v>98356877.920000002</v>
      </c>
      <c r="D85" s="7">
        <v>19784987.699999999</v>
      </c>
      <c r="E85" s="7">
        <v>118141865.62</v>
      </c>
      <c r="F85" s="7">
        <v>164616095.58000001</v>
      </c>
      <c r="G85" s="7"/>
      <c r="H85" s="7">
        <v>164616095.58000001</v>
      </c>
      <c r="I85" s="7">
        <v>-46474229.960000001</v>
      </c>
      <c r="J85" s="7"/>
      <c r="K85" s="7"/>
      <c r="L85" s="7"/>
      <c r="M85" s="7"/>
      <c r="N85" s="7"/>
      <c r="O85" s="7"/>
      <c r="P85" s="7"/>
      <c r="Q85" s="7"/>
      <c r="R85" s="7">
        <v>0</v>
      </c>
      <c r="S85" s="7">
        <f>+I85/T85</f>
        <v>-378.55637068593353</v>
      </c>
      <c r="T85" s="25">
        <v>122767</v>
      </c>
    </row>
    <row r="86" spans="1:20" x14ac:dyDescent="0.2">
      <c r="A86" s="5">
        <f t="shared" si="2"/>
        <v>82</v>
      </c>
      <c r="B86" s="6" t="s">
        <v>104</v>
      </c>
      <c r="C86" s="7">
        <v>242147025.06999999</v>
      </c>
      <c r="D86" s="7">
        <v>1545605626.4400001</v>
      </c>
      <c r="E86" s="7">
        <v>1787752651.51</v>
      </c>
      <c r="F86" s="7">
        <v>468073090.38999999</v>
      </c>
      <c r="G86" s="7" t="s">
        <v>39</v>
      </c>
      <c r="H86" s="7">
        <v>468073090.38999999</v>
      </c>
      <c r="I86" s="7">
        <v>1319679561.1199999</v>
      </c>
      <c r="J86" s="7"/>
      <c r="K86" s="7"/>
      <c r="L86" s="7"/>
      <c r="M86" s="7"/>
      <c r="N86" s="7"/>
      <c r="O86" s="7"/>
      <c r="P86" s="7"/>
      <c r="Q86" s="7"/>
      <c r="R86" s="7">
        <v>0</v>
      </c>
      <c r="S86" s="7">
        <f>+I86/T86</f>
        <v>533.12997880293756</v>
      </c>
      <c r="T86" s="25">
        <v>2475343</v>
      </c>
    </row>
    <row r="87" spans="1:20" x14ac:dyDescent="0.2">
      <c r="A87" s="5">
        <f t="shared" si="2"/>
        <v>83</v>
      </c>
      <c r="B87" s="6" t="s">
        <v>113</v>
      </c>
      <c r="C87" s="7">
        <v>123439497.8</v>
      </c>
      <c r="D87" s="7">
        <v>75029428</v>
      </c>
      <c r="E87" s="7">
        <v>198468925.80000001</v>
      </c>
      <c r="F87" s="7">
        <v>2330116683.8299999</v>
      </c>
      <c r="G87" s="7" t="s">
        <v>39</v>
      </c>
      <c r="H87" s="7">
        <v>2330116683.8299999</v>
      </c>
      <c r="I87" s="7">
        <v>-2131647758.03</v>
      </c>
      <c r="J87" s="7"/>
      <c r="K87" s="7"/>
      <c r="L87" s="7"/>
      <c r="M87" s="7"/>
      <c r="N87" s="7"/>
      <c r="O87" s="7"/>
      <c r="P87" s="7"/>
      <c r="Q87" s="7"/>
      <c r="R87" s="7">
        <v>0</v>
      </c>
      <c r="S87" s="7">
        <f>+I87/T87</f>
        <v>-28682.792298366479</v>
      </c>
      <c r="T87" s="25">
        <v>74318</v>
      </c>
    </row>
    <row r="88" spans="1:20" x14ac:dyDescent="0.2">
      <c r="A88" s="5">
        <f t="shared" si="2"/>
        <v>84</v>
      </c>
      <c r="B88" s="6" t="s">
        <v>117</v>
      </c>
      <c r="C88" s="7">
        <v>3294157742.8899999</v>
      </c>
      <c r="D88" s="7">
        <v>28086214140.189999</v>
      </c>
      <c r="E88" s="7">
        <v>31380371883.080002</v>
      </c>
      <c r="F88" s="7">
        <v>15061269076.030001</v>
      </c>
      <c r="G88" s="7" t="s">
        <v>39</v>
      </c>
      <c r="H88" s="7">
        <v>15061269076.030001</v>
      </c>
      <c r="I88" s="7">
        <v>16319102807.049999</v>
      </c>
      <c r="J88" s="7"/>
      <c r="K88" s="7"/>
      <c r="L88" s="7"/>
      <c r="M88" s="7"/>
      <c r="N88" s="7"/>
      <c r="O88" s="7"/>
      <c r="P88" s="7"/>
      <c r="Q88" s="7"/>
      <c r="R88" s="7">
        <v>0</v>
      </c>
      <c r="S88" s="7">
        <f>+I88/T88</f>
        <v>161.06885410837532</v>
      </c>
      <c r="T88" s="25">
        <v>101317557</v>
      </c>
    </row>
    <row r="89" spans="1:20" x14ac:dyDescent="0.2">
      <c r="A89" s="5">
        <f t="shared" si="2"/>
        <v>85</v>
      </c>
      <c r="B89" s="6" t="s">
        <v>118</v>
      </c>
      <c r="C89" s="7">
        <v>3277273433.1999998</v>
      </c>
      <c r="D89" s="7">
        <v>66813901.649999999</v>
      </c>
      <c r="E89" s="7">
        <v>3344087334.8499999</v>
      </c>
      <c r="F89" s="7">
        <v>5176546449.6800003</v>
      </c>
      <c r="G89" s="7"/>
      <c r="H89" s="7">
        <v>5176546449.6800003</v>
      </c>
      <c r="I89" s="7">
        <v>-1832459114.8299999</v>
      </c>
      <c r="J89" s="7"/>
      <c r="K89" s="7"/>
      <c r="L89" s="7"/>
      <c r="M89" s="7"/>
      <c r="N89" s="7"/>
      <c r="O89" s="7"/>
      <c r="P89" s="7"/>
      <c r="Q89" s="7"/>
      <c r="R89" s="7">
        <v>0</v>
      </c>
      <c r="S89" s="7">
        <f>+I89/T89</f>
        <v>-35201.68885104503</v>
      </c>
      <c r="T89" s="25">
        <v>52056</v>
      </c>
    </row>
    <row r="90" spans="1:20" x14ac:dyDescent="0.2">
      <c r="A90" s="5">
        <f t="shared" si="2"/>
        <v>86</v>
      </c>
      <c r="B90" s="6" t="s">
        <v>85</v>
      </c>
      <c r="C90" s="7">
        <v>198645736.87</v>
      </c>
      <c r="D90" s="7">
        <v>2338767643.4000001</v>
      </c>
      <c r="E90" s="7">
        <v>2537413380.27</v>
      </c>
      <c r="F90" s="7">
        <v>5026364117.2799997</v>
      </c>
      <c r="G90" s="7"/>
      <c r="H90" s="7">
        <v>5026364117.2799997</v>
      </c>
      <c r="I90" s="7">
        <v>-2488950737.0100002</v>
      </c>
      <c r="J90" s="7"/>
      <c r="K90" s="7"/>
      <c r="L90" s="7"/>
      <c r="M90" s="7"/>
      <c r="N90" s="7"/>
      <c r="O90" s="7"/>
      <c r="P90" s="7"/>
      <c r="Q90" s="7"/>
      <c r="R90" s="7">
        <v>0</v>
      </c>
      <c r="S90" s="7">
        <f>+I90/T90</f>
        <v>-197.28961483929459</v>
      </c>
      <c r="T90" s="25">
        <v>12615721</v>
      </c>
    </row>
    <row r="91" spans="1:20" x14ac:dyDescent="0.2">
      <c r="A91" s="5">
        <f t="shared" si="2"/>
        <v>87</v>
      </c>
      <c r="B91" s="6" t="s">
        <v>90</v>
      </c>
      <c r="C91" s="7">
        <v>2780624.14</v>
      </c>
      <c r="D91" s="7">
        <v>108533157.5</v>
      </c>
      <c r="E91" s="7">
        <v>111313781.64</v>
      </c>
      <c r="F91" s="7">
        <v>11149.92</v>
      </c>
      <c r="G91" s="7"/>
      <c r="H91" s="7">
        <v>11149.92</v>
      </c>
      <c r="I91" s="7">
        <v>111302631.72</v>
      </c>
      <c r="J91" s="7"/>
      <c r="K91" s="7"/>
      <c r="L91" s="7"/>
      <c r="M91" s="7"/>
      <c r="N91" s="7"/>
      <c r="O91" s="7"/>
      <c r="P91" s="7"/>
      <c r="Q91" s="7"/>
      <c r="R91" s="7">
        <v>0</v>
      </c>
      <c r="S91" s="7">
        <f>+I91/T91</f>
        <v>155.99549784933126</v>
      </c>
      <c r="T91" s="25">
        <v>713499</v>
      </c>
    </row>
    <row r="92" spans="1:20" x14ac:dyDescent="0.2">
      <c r="A92" s="5">
        <f t="shared" si="2"/>
        <v>88</v>
      </c>
      <c r="B92" s="6" t="s">
        <v>84</v>
      </c>
      <c r="C92" s="7">
        <v>11488888414.99</v>
      </c>
      <c r="D92" s="7">
        <v>5636751</v>
      </c>
      <c r="E92" s="7">
        <v>11494525165.99</v>
      </c>
      <c r="F92" s="7">
        <v>11571589407</v>
      </c>
      <c r="G92" s="7">
        <v>0</v>
      </c>
      <c r="H92" s="7">
        <v>11571589407</v>
      </c>
      <c r="I92" s="7">
        <v>77064241.010000005</v>
      </c>
      <c r="J92" s="7"/>
      <c r="K92" s="7"/>
      <c r="L92" s="7"/>
      <c r="M92" s="7"/>
      <c r="N92" s="7"/>
      <c r="O92" s="7"/>
      <c r="P92" s="7"/>
      <c r="Q92" s="7">
        <v>3070.88</v>
      </c>
      <c r="R92" s="7">
        <v>-3070.88</v>
      </c>
      <c r="S92" s="7">
        <f>+I92/T92</f>
        <v>1483.2597007082918</v>
      </c>
      <c r="T92" s="25">
        <v>51956</v>
      </c>
    </row>
    <row r="93" spans="1:20" x14ac:dyDescent="0.2">
      <c r="A93" s="5">
        <f t="shared" si="2"/>
        <v>89</v>
      </c>
      <c r="B93" s="6" t="s">
        <v>97</v>
      </c>
      <c r="C93" s="7">
        <v>523628659.14999998</v>
      </c>
      <c r="D93" s="7">
        <v>662672386</v>
      </c>
      <c r="E93" s="7">
        <v>1186301045.1500001</v>
      </c>
      <c r="F93" s="7">
        <v>104506561.64</v>
      </c>
      <c r="G93" s="7"/>
      <c r="H93" s="7">
        <v>104506561.64</v>
      </c>
      <c r="I93" s="7">
        <v>1081794483.51</v>
      </c>
      <c r="J93" s="7">
        <v>5636363.6399999997</v>
      </c>
      <c r="K93" s="7"/>
      <c r="L93" s="7">
        <v>5636363.6399999997</v>
      </c>
      <c r="M93" s="7"/>
      <c r="N93" s="7">
        <v>5861072.7300000004</v>
      </c>
      <c r="O93" s="7"/>
      <c r="P93" s="7"/>
      <c r="Q93" s="7"/>
      <c r="R93" s="7">
        <v>-224709.09</v>
      </c>
      <c r="S93" s="7">
        <f>+I93/T93</f>
        <v>2743.5961722098514</v>
      </c>
      <c r="T93" s="25">
        <v>394298</v>
      </c>
    </row>
    <row r="94" spans="1:20" x14ac:dyDescent="0.2">
      <c r="A94" s="5">
        <f t="shared" si="2"/>
        <v>90</v>
      </c>
      <c r="B94" s="13" t="s">
        <v>65</v>
      </c>
      <c r="C94" s="14">
        <v>870979100.71000004</v>
      </c>
      <c r="D94" s="14">
        <v>6793859907.6599998</v>
      </c>
      <c r="E94" s="14">
        <f>+C94+D94</f>
        <v>7664839008.3699999</v>
      </c>
      <c r="F94" s="14">
        <v>269729980.88999999</v>
      </c>
      <c r="G94" s="14"/>
      <c r="H94" s="14">
        <f>+F94+G94</f>
        <v>269729980.88999999</v>
      </c>
      <c r="I94" s="14">
        <f>+E94-H94</f>
        <v>7395109027.4799995</v>
      </c>
      <c r="J94" s="14"/>
      <c r="K94" s="14"/>
      <c r="L94" s="14"/>
      <c r="M94" s="14">
        <v>185407256.72999999</v>
      </c>
      <c r="N94" s="14">
        <v>185846697.58000001</v>
      </c>
      <c r="O94" s="14">
        <v>-101198</v>
      </c>
      <c r="P94" s="14"/>
      <c r="Q94" s="14"/>
      <c r="R94" s="14">
        <f>+M94-N94+O94</f>
        <v>-540638.85000002384</v>
      </c>
      <c r="S94" s="14">
        <f>+I94/T94</f>
        <v>6689.506564557083</v>
      </c>
      <c r="T94" s="32">
        <v>1105479</v>
      </c>
    </row>
    <row r="95" spans="1:20" x14ac:dyDescent="0.2">
      <c r="A95" s="5">
        <f t="shared" si="2"/>
        <v>91</v>
      </c>
      <c r="B95" s="9" t="s">
        <v>131</v>
      </c>
      <c r="C95" s="7">
        <v>14568099.220000001</v>
      </c>
      <c r="D95" s="7">
        <v>0</v>
      </c>
      <c r="E95" s="7">
        <v>14568099.220000001</v>
      </c>
      <c r="F95" s="7">
        <v>16495342</v>
      </c>
      <c r="G95" s="7">
        <v>0</v>
      </c>
      <c r="H95" s="7">
        <v>16495342</v>
      </c>
      <c r="I95" s="7">
        <v>-1927242.78</v>
      </c>
      <c r="J95" s="7"/>
      <c r="K95" s="7"/>
      <c r="L95" s="7"/>
      <c r="M95" s="7"/>
      <c r="N95" s="7">
        <v>738100</v>
      </c>
      <c r="O95" s="7"/>
      <c r="P95" s="7">
        <v>0</v>
      </c>
      <c r="Q95" s="7">
        <v>0</v>
      </c>
      <c r="R95" s="7">
        <v>-738100</v>
      </c>
      <c r="S95" s="7">
        <f>+I95/T95</f>
        <v>-17.960251803254245</v>
      </c>
      <c r="T95" s="25">
        <v>107306</v>
      </c>
    </row>
    <row r="96" spans="1:20" x14ac:dyDescent="0.2">
      <c r="A96" s="5">
        <f t="shared" si="2"/>
        <v>92</v>
      </c>
      <c r="B96" s="6" t="s">
        <v>103</v>
      </c>
      <c r="C96" s="7">
        <v>4868200</v>
      </c>
      <c r="D96" s="7">
        <v>24189300</v>
      </c>
      <c r="E96" s="7">
        <v>29057500</v>
      </c>
      <c r="F96" s="7">
        <v>3897290.5</v>
      </c>
      <c r="G96" s="7"/>
      <c r="H96" s="7">
        <v>3897290.5</v>
      </c>
      <c r="I96" s="7">
        <v>25160209.5</v>
      </c>
      <c r="J96" s="7"/>
      <c r="K96" s="7"/>
      <c r="L96" s="7"/>
      <c r="M96" s="7"/>
      <c r="N96" s="7">
        <v>946690.5</v>
      </c>
      <c r="O96" s="7"/>
      <c r="P96" s="7"/>
      <c r="Q96" s="7"/>
      <c r="R96" s="7">
        <v>-946690.5</v>
      </c>
      <c r="S96" s="7">
        <f>+I96/T96</f>
        <v>339.42031243676394</v>
      </c>
      <c r="T96" s="25">
        <v>74127</v>
      </c>
    </row>
    <row r="97" spans="1:20" x14ac:dyDescent="0.2">
      <c r="A97" s="5">
        <f t="shared" si="2"/>
        <v>93</v>
      </c>
      <c r="B97" s="9" t="s">
        <v>130</v>
      </c>
      <c r="C97" s="7">
        <v>64286667.280000001</v>
      </c>
      <c r="D97" s="7">
        <v>116020000</v>
      </c>
      <c r="E97" s="7">
        <v>180306667.28</v>
      </c>
      <c r="F97" s="7">
        <v>8955884.9000000004</v>
      </c>
      <c r="G97" s="7"/>
      <c r="H97" s="7">
        <v>8955884.9000000004</v>
      </c>
      <c r="I97" s="7">
        <v>171350782.38</v>
      </c>
      <c r="J97" s="7"/>
      <c r="K97" s="7"/>
      <c r="L97" s="7"/>
      <c r="M97" s="7"/>
      <c r="N97" s="7">
        <v>1356272.72</v>
      </c>
      <c r="O97" s="7"/>
      <c r="P97" s="7"/>
      <c r="Q97" s="7"/>
      <c r="R97" s="7">
        <v>-1356272.72</v>
      </c>
      <c r="S97" s="7">
        <f>+I97/T97</f>
        <v>198.91873029250846</v>
      </c>
      <c r="T97" s="25">
        <v>861411</v>
      </c>
    </row>
    <row r="98" spans="1:20" x14ac:dyDescent="0.2">
      <c r="A98" s="5">
        <f t="shared" si="2"/>
        <v>94</v>
      </c>
      <c r="B98" s="6" t="s">
        <v>83</v>
      </c>
      <c r="C98" s="7">
        <v>20524400.59</v>
      </c>
      <c r="D98" s="7">
        <v>29114100</v>
      </c>
      <c r="E98" s="10">
        <v>49638500.590000004</v>
      </c>
      <c r="F98" s="7">
        <v>14749900.59</v>
      </c>
      <c r="G98" s="7" t="s">
        <v>39</v>
      </c>
      <c r="H98" s="7">
        <v>14749900.59</v>
      </c>
      <c r="I98" s="7">
        <v>34888600</v>
      </c>
      <c r="J98" s="7"/>
      <c r="K98" s="7"/>
      <c r="L98" s="7"/>
      <c r="M98" s="7"/>
      <c r="N98" s="7">
        <v>1460000</v>
      </c>
      <c r="O98" s="7"/>
      <c r="P98" s="7"/>
      <c r="Q98" s="7"/>
      <c r="R98" s="7">
        <v>-1460000</v>
      </c>
      <c r="S98" s="7">
        <f>+I98/T98</f>
        <v>420.99890190778439</v>
      </c>
      <c r="T98" s="25">
        <v>82871</v>
      </c>
    </row>
    <row r="99" spans="1:20" x14ac:dyDescent="0.2">
      <c r="A99" s="5">
        <f t="shared" si="2"/>
        <v>95</v>
      </c>
      <c r="B99" s="6" t="s">
        <v>92</v>
      </c>
      <c r="C99" s="7">
        <v>18497036</v>
      </c>
      <c r="D99" s="7">
        <v>9084180</v>
      </c>
      <c r="E99" s="7">
        <v>27581216</v>
      </c>
      <c r="F99" s="7">
        <v>60487215</v>
      </c>
      <c r="G99" s="7" t="s">
        <v>39</v>
      </c>
      <c r="H99" s="7">
        <v>60487215</v>
      </c>
      <c r="I99" s="7">
        <v>-32905999</v>
      </c>
      <c r="J99" s="7"/>
      <c r="K99" s="7"/>
      <c r="L99" s="7"/>
      <c r="M99" s="7"/>
      <c r="N99" s="7">
        <v>2839488</v>
      </c>
      <c r="O99" s="7"/>
      <c r="P99" s="7"/>
      <c r="Q99" s="7"/>
      <c r="R99" s="7">
        <v>-2839488</v>
      </c>
      <c r="S99" s="7">
        <f>+I99/T99</f>
        <v>-467.28200795228628</v>
      </c>
      <c r="T99" s="25">
        <v>70420</v>
      </c>
    </row>
    <row r="100" spans="1:20" x14ac:dyDescent="0.2">
      <c r="A100" s="5">
        <f t="shared" si="2"/>
        <v>96</v>
      </c>
      <c r="B100" s="9" t="s">
        <v>110</v>
      </c>
      <c r="C100" s="7">
        <v>604155363.70000005</v>
      </c>
      <c r="D100" s="7">
        <v>4422490017.21</v>
      </c>
      <c r="E100" s="7">
        <v>5026645380.9099998</v>
      </c>
      <c r="F100" s="7">
        <v>1030198207.1799999</v>
      </c>
      <c r="G100" s="7" t="s">
        <v>39</v>
      </c>
      <c r="H100" s="7">
        <v>1030198207.1799999</v>
      </c>
      <c r="I100" s="7">
        <v>3996447173.73</v>
      </c>
      <c r="J100" s="7">
        <v>4140000</v>
      </c>
      <c r="K100" s="7" t="s">
        <v>39</v>
      </c>
      <c r="L100" s="7">
        <v>4140000</v>
      </c>
      <c r="M100" s="7"/>
      <c r="N100" s="7">
        <v>9007511.6400000006</v>
      </c>
      <c r="O100" s="7"/>
      <c r="P100" s="7"/>
      <c r="Q100" s="7"/>
      <c r="R100" s="7">
        <v>-4867511.6399999997</v>
      </c>
      <c r="S100" s="7">
        <f>+I100/T100</f>
        <v>110414.34379693327</v>
      </c>
      <c r="T100" s="25">
        <v>36195</v>
      </c>
    </row>
    <row r="101" spans="1:20" x14ac:dyDescent="0.2">
      <c r="A101" s="5">
        <f t="shared" si="2"/>
        <v>97</v>
      </c>
      <c r="B101" s="6" t="s">
        <v>108</v>
      </c>
      <c r="C101" s="7">
        <v>4331384640.4099998</v>
      </c>
      <c r="D101" s="7">
        <v>39268140171.830002</v>
      </c>
      <c r="E101" s="7">
        <v>43599524812.239998</v>
      </c>
      <c r="F101" s="7">
        <v>5122047734.0299997</v>
      </c>
      <c r="G101" s="7">
        <v>4028000000</v>
      </c>
      <c r="H101" s="7">
        <v>9150047734.0300007</v>
      </c>
      <c r="I101" s="7">
        <v>34449477078.209999</v>
      </c>
      <c r="J101" s="7">
        <v>60440428.670000002</v>
      </c>
      <c r="K101" s="7">
        <v>19867928.18</v>
      </c>
      <c r="L101" s="7">
        <v>40572500.490000002</v>
      </c>
      <c r="M101" s="7"/>
      <c r="N101" s="7">
        <v>45734871.810000002</v>
      </c>
      <c r="O101" s="7"/>
      <c r="P101" s="7"/>
      <c r="Q101" s="7"/>
      <c r="R101" s="7">
        <v>-5162371.32</v>
      </c>
      <c r="S101" s="7">
        <f>+I101/T101</f>
        <v>56051.592781372688</v>
      </c>
      <c r="T101" s="25">
        <v>614603</v>
      </c>
    </row>
    <row r="102" spans="1:20" x14ac:dyDescent="0.2">
      <c r="A102" s="5">
        <f t="shared" si="2"/>
        <v>98</v>
      </c>
      <c r="B102" s="9" t="s">
        <v>132</v>
      </c>
      <c r="C102" s="7">
        <v>45276220.880000003</v>
      </c>
      <c r="D102" s="7">
        <v>219382623.09</v>
      </c>
      <c r="E102" s="7">
        <v>264658843.97</v>
      </c>
      <c r="F102" s="7">
        <v>0</v>
      </c>
      <c r="G102" s="7">
        <v>0</v>
      </c>
      <c r="H102" s="7">
        <v>0</v>
      </c>
      <c r="I102" s="7">
        <v>264658843.97</v>
      </c>
      <c r="J102" s="7"/>
      <c r="K102" s="7"/>
      <c r="L102" s="7"/>
      <c r="M102" s="7"/>
      <c r="N102" s="7">
        <v>6111283.4500000002</v>
      </c>
      <c r="O102" s="7"/>
      <c r="P102" s="7">
        <v>0</v>
      </c>
      <c r="Q102" s="7">
        <v>0</v>
      </c>
      <c r="R102" s="7">
        <v>-6111283.4500000002</v>
      </c>
      <c r="S102" s="7">
        <f>+I102/T102</f>
        <v>2771.1807251005193</v>
      </c>
      <c r="T102" s="25">
        <v>95504</v>
      </c>
    </row>
    <row r="103" spans="1:20" x14ac:dyDescent="0.2">
      <c r="A103" s="5">
        <f t="shared" si="2"/>
        <v>99</v>
      </c>
      <c r="B103" s="6" t="s">
        <v>86</v>
      </c>
      <c r="C103" s="7">
        <v>2422639826</v>
      </c>
      <c r="D103" s="7">
        <v>11609839</v>
      </c>
      <c r="E103" s="7">
        <v>2434249665</v>
      </c>
      <c r="F103" s="7">
        <v>73438018</v>
      </c>
      <c r="G103" s="7"/>
      <c r="H103" s="7">
        <v>73438018</v>
      </c>
      <c r="I103" s="7">
        <v>2360811647</v>
      </c>
      <c r="J103" s="7"/>
      <c r="K103" s="7"/>
      <c r="L103" s="7"/>
      <c r="M103" s="7"/>
      <c r="N103" s="7">
        <v>6900000</v>
      </c>
      <c r="O103" s="7"/>
      <c r="P103" s="7"/>
      <c r="Q103" s="7"/>
      <c r="R103" s="7">
        <v>-6900000</v>
      </c>
      <c r="S103" s="7">
        <f>+I103/T103</f>
        <v>17254.115789396754</v>
      </c>
      <c r="T103" s="25">
        <v>136826</v>
      </c>
    </row>
    <row r="104" spans="1:20" x14ac:dyDescent="0.2">
      <c r="A104" s="5">
        <f t="shared" si="2"/>
        <v>100</v>
      </c>
      <c r="B104" s="6" t="s">
        <v>67</v>
      </c>
      <c r="C104" s="7">
        <v>130944368.64</v>
      </c>
      <c r="D104" s="7">
        <v>54813155.950000003</v>
      </c>
      <c r="E104" s="7">
        <v>185757524.59</v>
      </c>
      <c r="F104" s="7">
        <v>58383114.039999999</v>
      </c>
      <c r="G104" s="7"/>
      <c r="H104" s="7">
        <v>58383114.039999999</v>
      </c>
      <c r="I104" s="7">
        <v>127374410.55</v>
      </c>
      <c r="J104" s="7"/>
      <c r="K104" s="7"/>
      <c r="L104" s="7"/>
      <c r="M104" s="7"/>
      <c r="N104" s="7">
        <v>8154402.8499999996</v>
      </c>
      <c r="O104" s="7"/>
      <c r="P104" s="7"/>
      <c r="Q104" s="7"/>
      <c r="R104" s="7">
        <v>-8154402.8499999996</v>
      </c>
      <c r="S104" s="7">
        <f>+I104/T104</f>
        <v>1104.9996143869664</v>
      </c>
      <c r="T104" s="25">
        <v>115271</v>
      </c>
    </row>
    <row r="105" spans="1:20" x14ac:dyDescent="0.2">
      <c r="A105" s="5">
        <f t="shared" si="2"/>
        <v>101</v>
      </c>
      <c r="B105" s="6" t="s">
        <v>94</v>
      </c>
      <c r="C105" s="7">
        <v>160159220.78</v>
      </c>
      <c r="D105" s="7">
        <v>574874100</v>
      </c>
      <c r="E105" s="7">
        <v>735033320.77999997</v>
      </c>
      <c r="F105" s="7">
        <v>396180211.00999999</v>
      </c>
      <c r="G105" s="7"/>
      <c r="H105" s="7">
        <v>396180211.00999999</v>
      </c>
      <c r="I105" s="7">
        <v>338853109.76999998</v>
      </c>
      <c r="J105" s="7"/>
      <c r="K105" s="7"/>
      <c r="L105" s="7"/>
      <c r="M105" s="7"/>
      <c r="N105" s="7">
        <v>9990336.4499999993</v>
      </c>
      <c r="O105" s="7"/>
      <c r="P105" s="7"/>
      <c r="Q105" s="7"/>
      <c r="R105" s="7">
        <v>-9990336.4499999993</v>
      </c>
      <c r="S105" s="7">
        <f>+I105/T105</f>
        <v>3398.0456254512633</v>
      </c>
      <c r="T105" s="25">
        <v>99720</v>
      </c>
    </row>
    <row r="106" spans="1:20" x14ac:dyDescent="0.2">
      <c r="A106" s="5">
        <f t="shared" si="2"/>
        <v>102</v>
      </c>
      <c r="B106" s="6" t="s">
        <v>89</v>
      </c>
      <c r="C106" s="7">
        <v>1659814538.72</v>
      </c>
      <c r="D106" s="7">
        <v>680494985.92999995</v>
      </c>
      <c r="E106" s="7">
        <v>2340309524.6500001</v>
      </c>
      <c r="F106" s="7">
        <v>678885078.03999996</v>
      </c>
      <c r="G106" s="7"/>
      <c r="H106" s="7">
        <v>678885078.03999996</v>
      </c>
      <c r="I106" s="7">
        <v>1661424446.6099999</v>
      </c>
      <c r="J106" s="7">
        <v>306008363.63999999</v>
      </c>
      <c r="K106" s="7">
        <v>260744707.00999999</v>
      </c>
      <c r="L106" s="7">
        <v>45263656.630000003</v>
      </c>
      <c r="M106" s="7">
        <v>52608.92</v>
      </c>
      <c r="N106" s="7">
        <v>55384221.049999997</v>
      </c>
      <c r="O106" s="7"/>
      <c r="P106" s="7"/>
      <c r="Q106" s="7"/>
      <c r="R106" s="7">
        <v>-10067955.5</v>
      </c>
      <c r="S106" s="7">
        <f>+I106/T106</f>
        <v>382.30841637040152</v>
      </c>
      <c r="T106" s="25">
        <v>4345770</v>
      </c>
    </row>
    <row r="107" spans="1:20" x14ac:dyDescent="0.2">
      <c r="A107" s="5">
        <f t="shared" si="2"/>
        <v>103</v>
      </c>
      <c r="B107" s="58" t="s">
        <v>158</v>
      </c>
      <c r="C107" s="45">
        <v>291567423.88</v>
      </c>
      <c r="D107" s="45">
        <v>408831259.33999997</v>
      </c>
      <c r="E107" s="45">
        <f>+C107+D107</f>
        <v>700398683.22000003</v>
      </c>
      <c r="F107" s="45">
        <v>378127790.38</v>
      </c>
      <c r="G107" s="45"/>
      <c r="H107" s="45">
        <f>+F107+G107</f>
        <v>378127790.38</v>
      </c>
      <c r="I107" s="45">
        <f>+E107-H107</f>
        <v>322270892.84000003</v>
      </c>
      <c r="J107" s="45">
        <v>155727272.69999999</v>
      </c>
      <c r="K107" s="45"/>
      <c r="L107" s="45">
        <f>+J107-K107</f>
        <v>155727272.69999999</v>
      </c>
      <c r="M107" s="45">
        <v>972614.84</v>
      </c>
      <c r="N107" s="45">
        <v>166921950.06999999</v>
      </c>
      <c r="O107" s="45"/>
      <c r="P107" s="45"/>
      <c r="Q107" s="45">
        <v>97261.48</v>
      </c>
      <c r="R107" s="45">
        <f>+L107+M107-N107-Q107</f>
        <v>-10319324.010000002</v>
      </c>
      <c r="S107" s="7">
        <f>+I107/T107</f>
        <v>2625.3392381510994</v>
      </c>
      <c r="T107" s="44">
        <v>122754</v>
      </c>
    </row>
    <row r="108" spans="1:20" x14ac:dyDescent="0.2">
      <c r="A108" s="5">
        <f t="shared" si="2"/>
        <v>104</v>
      </c>
      <c r="B108" s="21" t="s">
        <v>142</v>
      </c>
      <c r="C108" s="22">
        <v>1065542911.01</v>
      </c>
      <c r="D108" s="22">
        <v>60178304.149999999</v>
      </c>
      <c r="E108" s="22">
        <v>1125721215.1600001</v>
      </c>
      <c r="F108" s="22">
        <v>621937348.74000001</v>
      </c>
      <c r="G108" s="22">
        <v>438736580.18000001</v>
      </c>
      <c r="H108" s="22">
        <v>1060673928.92</v>
      </c>
      <c r="I108" s="22">
        <v>65047286.240000002</v>
      </c>
      <c r="J108" s="22"/>
      <c r="K108" s="22"/>
      <c r="L108" s="22"/>
      <c r="M108" s="7"/>
      <c r="N108" s="22">
        <v>12013067.02</v>
      </c>
      <c r="O108" s="22">
        <v>-265285.21000000002</v>
      </c>
      <c r="P108" s="22"/>
      <c r="Q108" s="22"/>
      <c r="R108" s="7">
        <v>-12278352.23</v>
      </c>
      <c r="S108" s="7">
        <f>+I108/T108</f>
        <v>28.643936497200219</v>
      </c>
      <c r="T108" s="31">
        <v>2270892</v>
      </c>
    </row>
    <row r="109" spans="1:20" x14ac:dyDescent="0.2">
      <c r="A109" s="5">
        <f t="shared" si="2"/>
        <v>105</v>
      </c>
      <c r="B109" s="6" t="s">
        <v>64</v>
      </c>
      <c r="C109" s="7">
        <v>15560075.4</v>
      </c>
      <c r="D109" s="10">
        <v>25009999987.470001</v>
      </c>
      <c r="E109" s="10">
        <v>25025560062.869999</v>
      </c>
      <c r="F109" s="10">
        <v>25039939623.880001</v>
      </c>
      <c r="G109" s="10">
        <v>0</v>
      </c>
      <c r="H109" s="10">
        <v>25039939623.880001</v>
      </c>
      <c r="I109" s="7">
        <v>-14379561.01</v>
      </c>
      <c r="J109" s="7"/>
      <c r="K109" s="7"/>
      <c r="L109" s="7"/>
      <c r="M109" s="7"/>
      <c r="N109" s="7">
        <v>13710728.76</v>
      </c>
      <c r="O109" s="7"/>
      <c r="P109" s="7"/>
      <c r="Q109" s="7"/>
      <c r="R109" s="7">
        <v>-13710728.76</v>
      </c>
      <c r="S109" s="7">
        <f>+I109/T109</f>
        <v>-128.52779350905888</v>
      </c>
      <c r="T109" s="25">
        <v>111879</v>
      </c>
    </row>
    <row r="110" spans="1:20" x14ac:dyDescent="0.2">
      <c r="A110" s="5">
        <f t="shared" si="2"/>
        <v>106</v>
      </c>
      <c r="B110" s="9" t="s">
        <v>129</v>
      </c>
      <c r="C110" s="7">
        <v>2261899.7000000002</v>
      </c>
      <c r="D110" s="7">
        <v>663719550</v>
      </c>
      <c r="E110" s="7">
        <v>665981449.70000005</v>
      </c>
      <c r="F110" s="7">
        <v>71429582.269999996</v>
      </c>
      <c r="G110" s="7"/>
      <c r="H110" s="7">
        <v>71429582.269999996</v>
      </c>
      <c r="I110" s="7">
        <v>594551867.42999995</v>
      </c>
      <c r="J110" s="7">
        <v>1000000</v>
      </c>
      <c r="K110" s="7"/>
      <c r="L110" s="7">
        <v>1000000</v>
      </c>
      <c r="M110" s="7"/>
      <c r="N110" s="7">
        <v>16674272</v>
      </c>
      <c r="O110" s="7"/>
      <c r="P110" s="7"/>
      <c r="Q110" s="7"/>
      <c r="R110" s="7">
        <v>-15674272</v>
      </c>
      <c r="S110" s="7">
        <f>+I110/T110</f>
        <v>61.290866584464688</v>
      </c>
      <c r="T110" s="25">
        <v>9700497</v>
      </c>
    </row>
    <row r="111" spans="1:20" x14ac:dyDescent="0.2">
      <c r="A111" s="5">
        <f t="shared" si="2"/>
        <v>107</v>
      </c>
      <c r="B111" s="58" t="s">
        <v>159</v>
      </c>
      <c r="C111" s="45">
        <v>10885046214.950001</v>
      </c>
      <c r="D111" s="45">
        <v>170449371.62</v>
      </c>
      <c r="E111" s="45">
        <f>+C111+D111</f>
        <v>11055495586.570002</v>
      </c>
      <c r="F111" s="45">
        <v>5080709894.7700005</v>
      </c>
      <c r="G111" s="45">
        <v>10672599802.15</v>
      </c>
      <c r="H111" s="45">
        <f>+F111+G111</f>
        <v>15753309696.92</v>
      </c>
      <c r="I111" s="45">
        <f>+E111-H111</f>
        <v>-4697814110.3499985</v>
      </c>
      <c r="J111" s="45"/>
      <c r="K111" s="45"/>
      <c r="L111" s="45"/>
      <c r="M111" s="45"/>
      <c r="N111" s="45">
        <v>16142772.720000001</v>
      </c>
      <c r="O111" s="45"/>
      <c r="P111" s="45"/>
      <c r="Q111" s="45"/>
      <c r="R111" s="45">
        <f>+L111+M111-N111-Q111</f>
        <v>-16142772.720000001</v>
      </c>
      <c r="S111" s="7">
        <f>+I111/T111</f>
        <v>-2885.9773365945707</v>
      </c>
      <c r="T111" s="44">
        <v>1627807</v>
      </c>
    </row>
    <row r="112" spans="1:20" x14ac:dyDescent="0.2">
      <c r="A112" s="5">
        <f t="shared" si="2"/>
        <v>108</v>
      </c>
      <c r="B112" s="6" t="s">
        <v>98</v>
      </c>
      <c r="C112" s="7">
        <v>40286421</v>
      </c>
      <c r="D112" s="7">
        <v>187694322</v>
      </c>
      <c r="E112" s="7">
        <v>227980743</v>
      </c>
      <c r="F112" s="7">
        <v>363331748</v>
      </c>
      <c r="G112" s="7"/>
      <c r="H112" s="7">
        <v>363331748</v>
      </c>
      <c r="I112" s="7">
        <v>-135351005</v>
      </c>
      <c r="J112" s="7">
        <v>4998742</v>
      </c>
      <c r="K112" s="7"/>
      <c r="L112" s="7">
        <v>4998742</v>
      </c>
      <c r="M112" s="7"/>
      <c r="N112" s="7">
        <v>27087572</v>
      </c>
      <c r="O112" s="7"/>
      <c r="P112" s="7"/>
      <c r="Q112" s="7"/>
      <c r="R112" s="7">
        <v>-22088830</v>
      </c>
      <c r="S112" s="7">
        <f>+I112/T112</f>
        <v>-1824.8999582035622</v>
      </c>
      <c r="T112" s="25">
        <v>74169</v>
      </c>
    </row>
    <row r="113" spans="1:22" x14ac:dyDescent="0.2">
      <c r="A113" s="5">
        <f t="shared" si="2"/>
        <v>109</v>
      </c>
      <c r="B113" s="6" t="s">
        <v>48</v>
      </c>
      <c r="C113" s="10">
        <v>1126791863.1099999</v>
      </c>
      <c r="D113" s="10">
        <v>3884445865.6599998</v>
      </c>
      <c r="E113" s="10">
        <v>5011237728.7700005</v>
      </c>
      <c r="F113" s="10">
        <v>620490638.47000003</v>
      </c>
      <c r="G113" s="10">
        <v>945000000</v>
      </c>
      <c r="H113" s="10">
        <v>1565490638.47</v>
      </c>
      <c r="I113" s="10">
        <v>3445747090.3000002</v>
      </c>
      <c r="J113" s="10">
        <v>4058731.66</v>
      </c>
      <c r="K113" s="10"/>
      <c r="L113" s="7">
        <v>4058731.66</v>
      </c>
      <c r="M113" s="7">
        <v>897674153.79999995</v>
      </c>
      <c r="N113" s="7">
        <v>910564864.60000002</v>
      </c>
      <c r="O113" s="7">
        <v>-20062123.280000001</v>
      </c>
      <c r="P113" s="7"/>
      <c r="Q113" s="7"/>
      <c r="R113" s="7">
        <v>-28894102.420000002</v>
      </c>
      <c r="S113" s="7">
        <f>+I113/T113</f>
        <v>7266.9943106182673</v>
      </c>
      <c r="T113" s="25">
        <v>474164</v>
      </c>
    </row>
    <row r="114" spans="1:22" x14ac:dyDescent="0.2">
      <c r="A114" s="5">
        <f t="shared" si="2"/>
        <v>110</v>
      </c>
      <c r="B114" s="6" t="s">
        <v>74</v>
      </c>
      <c r="C114" s="7">
        <v>2242787829</v>
      </c>
      <c r="D114" s="7">
        <v>581444416.24000001</v>
      </c>
      <c r="E114" s="7">
        <v>2824232245.2399998</v>
      </c>
      <c r="F114" s="7">
        <v>1601246833.6400001</v>
      </c>
      <c r="G114" s="7">
        <v>511580848.01999998</v>
      </c>
      <c r="H114" s="7">
        <v>2112827681.6600001</v>
      </c>
      <c r="I114" s="7">
        <v>711404563.58000004</v>
      </c>
      <c r="J114" s="7">
        <v>738196400.04999995</v>
      </c>
      <c r="K114" s="7">
        <v>707347464.47000003</v>
      </c>
      <c r="L114" s="7">
        <v>30848935.579999998</v>
      </c>
      <c r="M114" s="7"/>
      <c r="N114" s="7">
        <v>60087608.460000001</v>
      </c>
      <c r="O114" s="7"/>
      <c r="P114" s="7"/>
      <c r="Q114" s="7"/>
      <c r="R114" s="7">
        <v>-29238672.879999999</v>
      </c>
      <c r="S114" s="7">
        <f>+I114/T114</f>
        <v>15.353634926658053</v>
      </c>
      <c r="T114" s="25">
        <v>46334602</v>
      </c>
    </row>
    <row r="115" spans="1:22" x14ac:dyDescent="0.2">
      <c r="A115" s="5">
        <f t="shared" si="2"/>
        <v>111</v>
      </c>
      <c r="B115" s="13" t="s">
        <v>58</v>
      </c>
      <c r="C115" s="14">
        <v>542688038.19000006</v>
      </c>
      <c r="D115" s="14">
        <v>159718073.25</v>
      </c>
      <c r="E115" s="14">
        <v>702406111.44000006</v>
      </c>
      <c r="F115" s="14">
        <v>657925366.44000006</v>
      </c>
      <c r="G115" s="14" t="s">
        <v>39</v>
      </c>
      <c r="H115" s="14">
        <v>657925366.44000006</v>
      </c>
      <c r="I115" s="14">
        <v>44480745</v>
      </c>
      <c r="J115" s="14">
        <v>186363636.36000001</v>
      </c>
      <c r="K115" s="14" t="s">
        <v>39</v>
      </c>
      <c r="L115" s="14">
        <v>186363636.36000001</v>
      </c>
      <c r="M115" s="14"/>
      <c r="N115" s="14">
        <v>216407505.13</v>
      </c>
      <c r="O115" s="14"/>
      <c r="P115" s="14"/>
      <c r="Q115" s="14"/>
      <c r="R115" s="14">
        <v>-30043868.77</v>
      </c>
      <c r="S115" s="7">
        <f>+I115/T115</f>
        <v>456.86878594905505</v>
      </c>
      <c r="T115" s="32">
        <v>97360</v>
      </c>
    </row>
    <row r="116" spans="1:22" x14ac:dyDescent="0.2">
      <c r="A116" s="5">
        <f t="shared" si="2"/>
        <v>112</v>
      </c>
      <c r="B116" s="13" t="s">
        <v>54</v>
      </c>
      <c r="C116" s="14">
        <v>1795848279.3699999</v>
      </c>
      <c r="D116" s="14">
        <v>826332914.04999995</v>
      </c>
      <c r="E116" s="14">
        <v>2622181193.4200001</v>
      </c>
      <c r="F116" s="14">
        <v>1619924771.28</v>
      </c>
      <c r="G116" s="14" t="s">
        <v>39</v>
      </c>
      <c r="H116" s="14">
        <v>1619924771.28</v>
      </c>
      <c r="I116" s="14">
        <v>1002256422.14</v>
      </c>
      <c r="J116" s="14">
        <v>71564000</v>
      </c>
      <c r="K116" s="14">
        <v>45276980</v>
      </c>
      <c r="L116" s="14">
        <v>26287020</v>
      </c>
      <c r="M116" s="14"/>
      <c r="N116" s="14">
        <v>81619623.459999993</v>
      </c>
      <c r="O116" s="14"/>
      <c r="P116" s="14"/>
      <c r="Q116" s="14"/>
      <c r="R116" s="14">
        <v>-55332603.460000001</v>
      </c>
      <c r="S116" s="7">
        <f>+I116/T116</f>
        <v>8534.4177911561092</v>
      </c>
      <c r="T116" s="32">
        <v>117437</v>
      </c>
    </row>
    <row r="117" spans="1:22" x14ac:dyDescent="0.2">
      <c r="A117" s="5">
        <f t="shared" si="2"/>
        <v>113</v>
      </c>
      <c r="B117" s="6" t="s">
        <v>112</v>
      </c>
      <c r="C117" s="7">
        <v>6305652332.4899998</v>
      </c>
      <c r="D117" s="7">
        <v>2766702036.8600001</v>
      </c>
      <c r="E117" s="7">
        <v>9072354369.3500004</v>
      </c>
      <c r="F117" s="7">
        <v>10431743666.07</v>
      </c>
      <c r="G117" s="7" t="s">
        <v>39</v>
      </c>
      <c r="H117" s="7">
        <v>10431743666.07</v>
      </c>
      <c r="I117" s="7">
        <v>-1359389296.72</v>
      </c>
      <c r="J117" s="7">
        <v>15420127</v>
      </c>
      <c r="K117" s="7">
        <v>15639377</v>
      </c>
      <c r="L117" s="7">
        <v>-219250</v>
      </c>
      <c r="M117" s="7">
        <v>63461781.18</v>
      </c>
      <c r="N117" s="7">
        <v>119200069.86</v>
      </c>
      <c r="O117" s="7"/>
      <c r="P117" s="7"/>
      <c r="Q117" s="7"/>
      <c r="R117" s="7">
        <v>-55957538.68</v>
      </c>
      <c r="S117" s="7">
        <f>+I117/T117</f>
        <v>-2519.6506060443176</v>
      </c>
      <c r="T117" s="25">
        <v>539515</v>
      </c>
    </row>
    <row r="118" spans="1:22" x14ac:dyDescent="0.2">
      <c r="A118" s="5">
        <f t="shared" si="2"/>
        <v>114</v>
      </c>
      <c r="B118" s="6" t="s">
        <v>105</v>
      </c>
      <c r="C118" s="7">
        <v>7307143737.25</v>
      </c>
      <c r="D118" s="7">
        <v>1495848</v>
      </c>
      <c r="E118" s="7">
        <v>7308639585.25</v>
      </c>
      <c r="F118" s="7">
        <v>633721246.63</v>
      </c>
      <c r="G118" s="7">
        <v>691271247.25999999</v>
      </c>
      <c r="H118" s="7">
        <v>1324992493.8900001</v>
      </c>
      <c r="I118" s="7">
        <v>5983647091.3599997</v>
      </c>
      <c r="J118" s="7"/>
      <c r="K118" s="7"/>
      <c r="L118" s="7"/>
      <c r="M118" s="7"/>
      <c r="N118" s="7">
        <v>60164401.530000001</v>
      </c>
      <c r="O118" s="7">
        <v>-519856.42</v>
      </c>
      <c r="P118" s="7"/>
      <c r="Q118" s="7"/>
      <c r="R118" s="7">
        <v>-60684257.950000003</v>
      </c>
      <c r="S118" s="7">
        <f>+I118/T118</f>
        <v>52853.470403844112</v>
      </c>
      <c r="T118" s="25">
        <v>113212</v>
      </c>
    </row>
    <row r="119" spans="1:22" x14ac:dyDescent="0.2">
      <c r="A119" s="5">
        <f t="shared" si="2"/>
        <v>115</v>
      </c>
      <c r="B119" s="13" t="s">
        <v>56</v>
      </c>
      <c r="C119" s="14">
        <v>1362972212.27</v>
      </c>
      <c r="D119" s="14">
        <v>1242582892.49</v>
      </c>
      <c r="E119" s="14">
        <v>2605555104.7600002</v>
      </c>
      <c r="F119" s="14">
        <v>103508392.90000001</v>
      </c>
      <c r="G119" s="14">
        <v>37092200</v>
      </c>
      <c r="H119" s="14">
        <v>140600592.90000001</v>
      </c>
      <c r="I119" s="14">
        <v>2464954511.8600001</v>
      </c>
      <c r="J119" s="14">
        <v>60207683.630000003</v>
      </c>
      <c r="K119" s="14" t="s">
        <v>39</v>
      </c>
      <c r="L119" s="14">
        <v>60207683.630000003</v>
      </c>
      <c r="M119" s="14">
        <v>2453499.17</v>
      </c>
      <c r="N119" s="14">
        <v>131644726.78</v>
      </c>
      <c r="O119" s="14"/>
      <c r="P119" s="14"/>
      <c r="Q119" s="14"/>
      <c r="R119" s="14">
        <v>-68983543.980000004</v>
      </c>
      <c r="S119" s="7">
        <f>+I119/T119</f>
        <v>17720.100009776786</v>
      </c>
      <c r="T119" s="32">
        <v>139105</v>
      </c>
    </row>
    <row r="120" spans="1:22" x14ac:dyDescent="0.2">
      <c r="A120" s="5">
        <f t="shared" si="2"/>
        <v>116</v>
      </c>
      <c r="B120" s="11" t="s">
        <v>57</v>
      </c>
      <c r="C120" s="12">
        <v>2449148944</v>
      </c>
      <c r="D120" s="12">
        <v>3238610857</v>
      </c>
      <c r="E120" s="12">
        <v>5687759801</v>
      </c>
      <c r="F120" s="12">
        <v>2117644130</v>
      </c>
      <c r="G120" s="12"/>
      <c r="H120" s="12">
        <v>2117644130</v>
      </c>
      <c r="I120" s="12">
        <v>3570115671</v>
      </c>
      <c r="J120" s="12">
        <v>1643409806</v>
      </c>
      <c r="K120" s="12">
        <v>1628105342</v>
      </c>
      <c r="L120" s="12">
        <v>15304464</v>
      </c>
      <c r="M120" s="12">
        <v>22624321</v>
      </c>
      <c r="N120" s="12">
        <v>109210833</v>
      </c>
      <c r="O120" s="12"/>
      <c r="P120" s="12"/>
      <c r="Q120" s="12"/>
      <c r="R120" s="12">
        <v>-71282048</v>
      </c>
      <c r="S120" s="7">
        <f>+I120/T120</f>
        <v>10803.472949827514</v>
      </c>
      <c r="T120" s="33">
        <v>330460</v>
      </c>
    </row>
    <row r="121" spans="1:22" x14ac:dyDescent="0.2">
      <c r="A121" s="5">
        <f t="shared" si="2"/>
        <v>117</v>
      </c>
      <c r="B121" s="6" t="s">
        <v>106</v>
      </c>
      <c r="C121" s="7">
        <v>388202916.08999997</v>
      </c>
      <c r="D121" s="7">
        <v>3832413180.6999998</v>
      </c>
      <c r="E121" s="7">
        <v>4220616096.79</v>
      </c>
      <c r="F121" s="7">
        <v>260337385.19</v>
      </c>
      <c r="G121" s="7">
        <v>2847235881.5999999</v>
      </c>
      <c r="H121" s="7">
        <v>3107573266.79</v>
      </c>
      <c r="I121" s="7">
        <v>1113042830</v>
      </c>
      <c r="J121" s="7">
        <v>130909.09</v>
      </c>
      <c r="K121" s="7">
        <v>6748.96</v>
      </c>
      <c r="L121" s="7">
        <v>124160.13</v>
      </c>
      <c r="M121" s="7">
        <v>972.16</v>
      </c>
      <c r="N121" s="7">
        <v>71287060.439999998</v>
      </c>
      <c r="O121" s="7">
        <v>-153591.88</v>
      </c>
      <c r="P121" s="7"/>
      <c r="Q121" s="7">
        <v>101.42</v>
      </c>
      <c r="R121" s="7">
        <v>-71315621.450000003</v>
      </c>
      <c r="S121" s="7">
        <f>+I121/T121</f>
        <v>81.032536842540551</v>
      </c>
      <c r="T121" s="25">
        <v>13735752</v>
      </c>
    </row>
    <row r="122" spans="1:22" x14ac:dyDescent="0.2">
      <c r="A122" s="5">
        <f t="shared" si="2"/>
        <v>118</v>
      </c>
      <c r="B122" s="6" t="s">
        <v>91</v>
      </c>
      <c r="C122" s="7">
        <v>1328968824.98</v>
      </c>
      <c r="D122" s="7">
        <v>422209762.52999997</v>
      </c>
      <c r="E122" s="7">
        <v>1751178587.51</v>
      </c>
      <c r="F122" s="7">
        <v>46097440</v>
      </c>
      <c r="G122" s="7" t="s">
        <v>39</v>
      </c>
      <c r="H122" s="7">
        <v>46097440</v>
      </c>
      <c r="I122" s="7">
        <v>1705081147.51</v>
      </c>
      <c r="J122" s="7"/>
      <c r="K122" s="7"/>
      <c r="L122" s="7"/>
      <c r="M122" s="7">
        <v>205.69</v>
      </c>
      <c r="N122" s="7">
        <v>78234609.640000001</v>
      </c>
      <c r="O122" s="7">
        <v>-859.94</v>
      </c>
      <c r="P122" s="7"/>
      <c r="Q122" s="7">
        <v>20.57</v>
      </c>
      <c r="R122" s="7">
        <v>-78235284.459999993</v>
      </c>
      <c r="S122" s="7">
        <f>+I122/T122</f>
        <v>42749.934750156703</v>
      </c>
      <c r="T122" s="25">
        <v>39885</v>
      </c>
    </row>
    <row r="123" spans="1:22" x14ac:dyDescent="0.2">
      <c r="A123" s="5">
        <f t="shared" si="2"/>
        <v>119</v>
      </c>
      <c r="B123" s="6" t="s">
        <v>107</v>
      </c>
      <c r="C123" s="7">
        <v>415639477.69</v>
      </c>
      <c r="D123" s="7">
        <v>787751542.46000004</v>
      </c>
      <c r="E123" s="7">
        <v>1203391020.1500001</v>
      </c>
      <c r="F123" s="7">
        <v>151929340.13999999</v>
      </c>
      <c r="G123" s="7">
        <v>356793775.38999999</v>
      </c>
      <c r="H123" s="7">
        <v>508723115.52999997</v>
      </c>
      <c r="I123" s="7">
        <v>694667904.62</v>
      </c>
      <c r="J123" s="7">
        <v>108154386.89</v>
      </c>
      <c r="K123" s="7">
        <v>86891026.049999997</v>
      </c>
      <c r="L123" s="7">
        <v>21263360.84</v>
      </c>
      <c r="M123" s="7">
        <v>76628.160000000003</v>
      </c>
      <c r="N123" s="7">
        <v>102725768.48999999</v>
      </c>
      <c r="O123" s="7"/>
      <c r="P123" s="7"/>
      <c r="Q123" s="7">
        <v>7662.81</v>
      </c>
      <c r="R123" s="7">
        <v>-81393442.299999997</v>
      </c>
      <c r="S123" s="7">
        <f>+I123/T123</f>
        <v>2348.4933876731361</v>
      </c>
      <c r="T123" s="25">
        <v>295793</v>
      </c>
    </row>
    <row r="124" spans="1:22" x14ac:dyDescent="0.2">
      <c r="A124" s="5">
        <f t="shared" si="2"/>
        <v>120</v>
      </c>
      <c r="B124" s="13" t="s">
        <v>61</v>
      </c>
      <c r="C124" s="14">
        <v>585182373.92999995</v>
      </c>
      <c r="D124" s="14">
        <v>1242886374.8299999</v>
      </c>
      <c r="E124" s="14">
        <v>1828068748.76</v>
      </c>
      <c r="F124" s="14">
        <v>828863285.17999995</v>
      </c>
      <c r="G124" s="14">
        <v>85714285.719999999</v>
      </c>
      <c r="H124" s="14">
        <v>914577570.89999998</v>
      </c>
      <c r="I124" s="14">
        <v>913491177.86000001</v>
      </c>
      <c r="J124" s="14">
        <v>1473449243.21</v>
      </c>
      <c r="K124" s="14">
        <v>1055256656.35</v>
      </c>
      <c r="L124" s="14">
        <v>418192586.86000001</v>
      </c>
      <c r="M124" s="14">
        <v>5592816.6399999997</v>
      </c>
      <c r="N124" s="14">
        <v>511028627.41000003</v>
      </c>
      <c r="O124" s="14">
        <v>-39.71</v>
      </c>
      <c r="P124" s="14"/>
      <c r="Q124" s="14"/>
      <c r="R124" s="14">
        <v>-87243263.620000005</v>
      </c>
      <c r="S124" s="7">
        <f>+I124/T124</f>
        <v>1478.8158639702906</v>
      </c>
      <c r="T124" s="32">
        <v>617718</v>
      </c>
    </row>
    <row r="125" spans="1:22" x14ac:dyDescent="0.2">
      <c r="A125" s="5">
        <f t="shared" si="2"/>
        <v>121</v>
      </c>
      <c r="B125" s="9" t="s">
        <v>116</v>
      </c>
      <c r="C125" s="7">
        <v>5674242422.75</v>
      </c>
      <c r="D125" s="7">
        <v>2554046030.3000002</v>
      </c>
      <c r="E125" s="7">
        <v>8228288453.0500002</v>
      </c>
      <c r="F125" s="7">
        <v>52349899.759999998</v>
      </c>
      <c r="G125" s="7" t="s">
        <v>39</v>
      </c>
      <c r="H125" s="7">
        <v>52349899.759999998</v>
      </c>
      <c r="I125" s="7">
        <v>8175938553.29</v>
      </c>
      <c r="J125" s="7"/>
      <c r="K125" s="7"/>
      <c r="L125" s="7"/>
      <c r="M125" s="7">
        <v>678890.38</v>
      </c>
      <c r="N125" s="7">
        <v>103910667.62</v>
      </c>
      <c r="O125" s="7">
        <v>-66778117.289999999</v>
      </c>
      <c r="P125" s="7">
        <v>38181818.189999998</v>
      </c>
      <c r="Q125" s="7">
        <v>9067889.0299999993</v>
      </c>
      <c r="R125" s="7">
        <v>-140895965.37</v>
      </c>
      <c r="S125" s="7">
        <f>+I125/T125</f>
        <v>594.61371296654545</v>
      </c>
      <c r="T125" s="25">
        <v>13750000</v>
      </c>
    </row>
    <row r="126" spans="1:22" x14ac:dyDescent="0.2">
      <c r="A126" s="5">
        <f t="shared" si="2"/>
        <v>122</v>
      </c>
      <c r="B126" s="9" t="s">
        <v>123</v>
      </c>
      <c r="C126" s="7">
        <v>1121115703.27</v>
      </c>
      <c r="D126" s="7">
        <v>6267515519.7600002</v>
      </c>
      <c r="E126" s="7">
        <v>7388631223.0299997</v>
      </c>
      <c r="F126" s="7">
        <v>27153575407.709999</v>
      </c>
      <c r="G126" s="7">
        <v>8098717517.9399996</v>
      </c>
      <c r="H126" s="7">
        <v>35252292925.650002</v>
      </c>
      <c r="I126" s="7">
        <v>-27863661702.619999</v>
      </c>
      <c r="J126" s="7">
        <v>591614705.10000002</v>
      </c>
      <c r="K126" s="7">
        <v>194658285.72</v>
      </c>
      <c r="L126" s="7">
        <v>396956419.38</v>
      </c>
      <c r="M126" s="7"/>
      <c r="N126" s="7">
        <v>612565719.95000005</v>
      </c>
      <c r="O126" s="7"/>
      <c r="P126" s="7"/>
      <c r="Q126" s="7"/>
      <c r="R126" s="7">
        <v>-215609300.56999999</v>
      </c>
      <c r="S126" s="7">
        <f>+I126/T126</f>
        <v>-1461.7324920795631</v>
      </c>
      <c r="T126" s="25">
        <v>19062080</v>
      </c>
      <c r="V126" s="63"/>
    </row>
    <row r="127" spans="1:22" x14ac:dyDescent="0.2">
      <c r="A127" s="5">
        <f t="shared" si="2"/>
        <v>123</v>
      </c>
      <c r="B127" s="6" t="s">
        <v>78</v>
      </c>
      <c r="C127" s="7">
        <v>7348788405.5500002</v>
      </c>
      <c r="D127" s="7">
        <v>2125596543.0599999</v>
      </c>
      <c r="E127" s="7">
        <v>9474384948.6100006</v>
      </c>
      <c r="F127" s="7">
        <v>5963261083.6999998</v>
      </c>
      <c r="G127" s="7"/>
      <c r="H127" s="7">
        <v>5963261083.6999998</v>
      </c>
      <c r="I127" s="7">
        <v>3511123864.9099998</v>
      </c>
      <c r="J127" s="7">
        <v>424869090.91000003</v>
      </c>
      <c r="K127" s="7">
        <v>161993118</v>
      </c>
      <c r="L127" s="7">
        <v>262875972.91</v>
      </c>
      <c r="M127" s="7"/>
      <c r="N127" s="7">
        <v>491132748.22000003</v>
      </c>
      <c r="O127" s="7"/>
      <c r="P127" s="7"/>
      <c r="Q127" s="7"/>
      <c r="R127" s="7">
        <v>-228256775.31</v>
      </c>
      <c r="S127" s="7">
        <f>+I127/T127</f>
        <v>54.013135372817473</v>
      </c>
      <c r="T127" s="25">
        <v>65005000</v>
      </c>
    </row>
    <row r="128" spans="1:22" x14ac:dyDescent="0.2">
      <c r="A128" s="5">
        <f t="shared" si="2"/>
        <v>124</v>
      </c>
      <c r="B128" s="35" t="s">
        <v>154</v>
      </c>
      <c r="C128" s="42">
        <v>1857685506.53</v>
      </c>
      <c r="D128" s="42">
        <v>2296738052.4400001</v>
      </c>
      <c r="E128" s="42">
        <f>+C128+D128</f>
        <v>4154423558.9700003</v>
      </c>
      <c r="F128" s="42">
        <v>1370051706.6199999</v>
      </c>
      <c r="G128" s="6"/>
      <c r="H128" s="42">
        <f>+F128+G128</f>
        <v>1370051706.6199999</v>
      </c>
      <c r="I128" s="42">
        <f>+E128-H128</f>
        <v>2784371852.3500004</v>
      </c>
      <c r="J128" s="42">
        <v>67391610.909999996</v>
      </c>
      <c r="K128" s="6"/>
      <c r="L128" s="42">
        <f>+J128-K128</f>
        <v>67391610.909999996</v>
      </c>
      <c r="M128" s="6"/>
      <c r="N128" s="42">
        <f>399498153+23884509.1</f>
        <v>423382662.10000002</v>
      </c>
      <c r="O128" s="6"/>
      <c r="P128" s="6"/>
      <c r="Q128" s="6"/>
      <c r="R128" s="45">
        <v>-355991051.19</v>
      </c>
      <c r="S128" s="7">
        <f>+I128/T128</f>
        <v>18073.999067534762</v>
      </c>
      <c r="T128" s="44">
        <v>154054</v>
      </c>
    </row>
    <row r="129" spans="1:20" x14ac:dyDescent="0.2">
      <c r="A129" s="5">
        <f t="shared" si="2"/>
        <v>125</v>
      </c>
      <c r="B129" s="6" t="s">
        <v>114</v>
      </c>
      <c r="C129" s="10">
        <v>4818578992.8100004</v>
      </c>
      <c r="D129" s="10">
        <v>247299113.41</v>
      </c>
      <c r="E129" s="10">
        <v>5065878106.2200003</v>
      </c>
      <c r="F129" s="10">
        <v>1262030561.8399999</v>
      </c>
      <c r="G129" s="10">
        <v>5436000000</v>
      </c>
      <c r="H129" s="10">
        <v>6698030561.8400002</v>
      </c>
      <c r="I129" s="10">
        <v>-1632152455.6199999</v>
      </c>
      <c r="J129" s="10">
        <v>35420909.079999998</v>
      </c>
      <c r="K129" s="10">
        <v>10817349.01</v>
      </c>
      <c r="L129" s="7">
        <v>24603560.07</v>
      </c>
      <c r="M129" s="7">
        <v>225538.53</v>
      </c>
      <c r="N129" s="7">
        <v>556567849.14999998</v>
      </c>
      <c r="O129" s="7"/>
      <c r="P129" s="7"/>
      <c r="Q129" s="7"/>
      <c r="R129" s="7">
        <v>-531738750.55000001</v>
      </c>
      <c r="S129" s="7">
        <f>+I129/T129</f>
        <v>-8537.2552339156809</v>
      </c>
      <c r="T129" s="25">
        <v>191180</v>
      </c>
    </row>
    <row r="130" spans="1:20" x14ac:dyDescent="0.2">
      <c r="A130" s="5">
        <f t="shared" si="2"/>
        <v>126</v>
      </c>
      <c r="B130" s="6" t="s">
        <v>34</v>
      </c>
      <c r="C130" s="10">
        <v>86029822715.020004</v>
      </c>
      <c r="D130" s="10">
        <v>21353901561.02</v>
      </c>
      <c r="E130" s="10">
        <v>107383724276.03999</v>
      </c>
      <c r="F130" s="10">
        <v>94228385521.279999</v>
      </c>
      <c r="G130" s="10">
        <v>1189765706.9000001</v>
      </c>
      <c r="H130" s="10">
        <v>95418151228.179993</v>
      </c>
      <c r="I130" s="10">
        <v>11965573047.860001</v>
      </c>
      <c r="J130" s="10"/>
      <c r="K130" s="10"/>
      <c r="L130" s="7"/>
      <c r="M130" s="7">
        <v>448150192.85000002</v>
      </c>
      <c r="N130" s="7">
        <v>999941785.21000004</v>
      </c>
      <c r="O130" s="7"/>
      <c r="P130" s="7"/>
      <c r="Q130" s="7">
        <v>1065075.23</v>
      </c>
      <c r="R130" s="7">
        <v>-552856667.59000003</v>
      </c>
      <c r="S130" s="7">
        <f>+I130/T130</f>
        <v>3439.0550589942864</v>
      </c>
      <c r="T130" s="25">
        <v>3479320</v>
      </c>
    </row>
    <row r="131" spans="1:20" x14ac:dyDescent="0.2">
      <c r="A131" s="5">
        <f t="shared" si="2"/>
        <v>127</v>
      </c>
      <c r="B131" s="6" t="s">
        <v>41</v>
      </c>
      <c r="C131" s="7">
        <v>9351037695.1299992</v>
      </c>
      <c r="D131" s="7">
        <v>2022337463.21</v>
      </c>
      <c r="E131" s="7">
        <v>11373375158.34</v>
      </c>
      <c r="F131" s="7">
        <v>789830990.79999995</v>
      </c>
      <c r="G131" s="7">
        <v>789830990.79999995</v>
      </c>
      <c r="H131" s="7">
        <v>7403957418.2200003</v>
      </c>
      <c r="I131" s="7">
        <v>3969417740.1199999</v>
      </c>
      <c r="J131" s="7">
        <v>3031025000.4899998</v>
      </c>
      <c r="K131" s="7">
        <v>3051338258.79</v>
      </c>
      <c r="L131" s="7">
        <v>-20313258.300000001</v>
      </c>
      <c r="M131" s="7">
        <v>20533283.379999999</v>
      </c>
      <c r="N131" s="7">
        <v>915809837.55999994</v>
      </c>
      <c r="O131" s="7"/>
      <c r="P131" s="7"/>
      <c r="Q131" s="7"/>
      <c r="R131" s="7">
        <v>-915589812.48000002</v>
      </c>
      <c r="S131" s="7">
        <f>+I131/T131</f>
        <v>4784.6100273618586</v>
      </c>
      <c r="T131" s="25">
        <v>829622</v>
      </c>
    </row>
    <row r="132" spans="1:20" x14ac:dyDescent="0.2">
      <c r="A132" s="5">
        <f t="shared" si="2"/>
        <v>128</v>
      </c>
      <c r="B132" s="6" t="s">
        <v>120</v>
      </c>
      <c r="C132" s="7">
        <v>7758787265.7600002</v>
      </c>
      <c r="D132" s="7">
        <v>30409648627.419998</v>
      </c>
      <c r="E132" s="7">
        <v>38168435893.18</v>
      </c>
      <c r="F132" s="7">
        <v>840500980.02999997</v>
      </c>
      <c r="G132" s="7">
        <v>6135542924.8000002</v>
      </c>
      <c r="H132" s="7">
        <v>6976043904.8299999</v>
      </c>
      <c r="I132" s="7">
        <v>31192391988.349998</v>
      </c>
      <c r="J132" s="8">
        <v>5310887206.6199999</v>
      </c>
      <c r="K132" s="7">
        <v>4584892096.8999996</v>
      </c>
      <c r="L132" s="7">
        <v>725995109.72000003</v>
      </c>
      <c r="M132" s="7">
        <v>222437526.21000001</v>
      </c>
      <c r="N132" s="7">
        <v>1864128793.22</v>
      </c>
      <c r="O132" s="7"/>
      <c r="P132" s="7"/>
      <c r="Q132" s="7"/>
      <c r="R132" s="7">
        <v>-915696157.28999996</v>
      </c>
      <c r="S132" s="7">
        <f>+I132/T132</f>
        <v>921.64349935856285</v>
      </c>
      <c r="T132" s="25">
        <v>33844314</v>
      </c>
    </row>
    <row r="133" spans="1:20" x14ac:dyDescent="0.2">
      <c r="A133" s="5">
        <f t="shared" si="2"/>
        <v>129</v>
      </c>
      <c r="B133" s="6" t="s">
        <v>102</v>
      </c>
      <c r="C133" s="7">
        <v>4965669234.96</v>
      </c>
      <c r="D133" s="7">
        <v>4254294718.3800001</v>
      </c>
      <c r="E133" s="7">
        <v>9219963953.3400002</v>
      </c>
      <c r="F133" s="7">
        <v>8470284025.1499996</v>
      </c>
      <c r="G133" s="7">
        <v>1002650438.22</v>
      </c>
      <c r="H133" s="7">
        <v>9472934463.3700008</v>
      </c>
      <c r="I133" s="7">
        <v>-252970510.03</v>
      </c>
      <c r="J133" s="7">
        <v>1035514800</v>
      </c>
      <c r="K133" s="7">
        <v>1054037211.17</v>
      </c>
      <c r="L133" s="7">
        <v>-18522411.170000002</v>
      </c>
      <c r="M133" s="7"/>
      <c r="N133" s="7">
        <v>999290851.62</v>
      </c>
      <c r="O133" s="7"/>
      <c r="P133" s="7"/>
      <c r="Q133" s="7"/>
      <c r="R133" s="7">
        <v>-1017813262.79</v>
      </c>
      <c r="S133" s="7">
        <f>+I133/T133</f>
        <v>-364.37221291900488</v>
      </c>
      <c r="T133" s="25">
        <v>694264</v>
      </c>
    </row>
    <row r="134" spans="1:20" x14ac:dyDescent="0.2">
      <c r="A134" s="5">
        <f t="shared" si="2"/>
        <v>130</v>
      </c>
      <c r="B134" s="6" t="s">
        <v>109</v>
      </c>
      <c r="C134" s="7">
        <v>1947751434.95</v>
      </c>
      <c r="D134" s="7">
        <v>3255295393.6300001</v>
      </c>
      <c r="E134" s="7">
        <v>5203046828.5799999</v>
      </c>
      <c r="F134" s="7">
        <v>1434331889.1099999</v>
      </c>
      <c r="G134" s="7"/>
      <c r="H134" s="7">
        <v>1434331889.1099999</v>
      </c>
      <c r="I134" s="7">
        <v>3768714939.4699998</v>
      </c>
      <c r="J134" s="7">
        <v>1296638437.4400001</v>
      </c>
      <c r="K134" s="7">
        <v>2137254617.49</v>
      </c>
      <c r="L134" s="7">
        <v>-840616180.04999995</v>
      </c>
      <c r="M134" s="7">
        <v>17071611.859999999</v>
      </c>
      <c r="N134" s="7">
        <v>319741649.11000001</v>
      </c>
      <c r="O134" s="7"/>
      <c r="P134" s="7"/>
      <c r="Q134" s="7"/>
      <c r="R134" s="7">
        <v>-1143286217.3</v>
      </c>
      <c r="S134" s="7">
        <f>+I134/T134</f>
        <v>1195.9223672073529</v>
      </c>
      <c r="T134" s="25">
        <v>3151304</v>
      </c>
    </row>
    <row r="135" spans="1:20" x14ac:dyDescent="0.2">
      <c r="A135" s="41">
        <f>+A134+1</f>
        <v>131</v>
      </c>
      <c r="B135" s="6" t="s">
        <v>139</v>
      </c>
      <c r="C135" s="18">
        <v>13029885937</v>
      </c>
      <c r="D135" s="18">
        <v>19401786537</v>
      </c>
      <c r="E135" s="7">
        <v>32431672473.990002</v>
      </c>
      <c r="F135" s="18">
        <v>2381429300.6999998</v>
      </c>
      <c r="G135" s="18">
        <v>18564062679.200001</v>
      </c>
      <c r="H135" s="7">
        <v>20945491979.869999</v>
      </c>
      <c r="I135" s="7">
        <v>11486180494.120001</v>
      </c>
      <c r="J135" s="18">
        <v>13317763288.5</v>
      </c>
      <c r="K135" s="18">
        <v>8421371023.6999998</v>
      </c>
      <c r="L135" s="7">
        <v>4896392264.8299999</v>
      </c>
      <c r="M135" s="7">
        <v>843751452.78999996</v>
      </c>
      <c r="N135" s="7">
        <v>6854624292.8900003</v>
      </c>
      <c r="O135" s="7">
        <v>-27415375.27</v>
      </c>
      <c r="P135" s="7"/>
      <c r="Q135" s="20">
        <v>54216213.799999997</v>
      </c>
      <c r="R135" s="7">
        <v>-1196112164.3299999</v>
      </c>
      <c r="S135" s="7">
        <f>+I135/T135</f>
        <v>179.10121968134612</v>
      </c>
      <c r="T135" s="25">
        <v>64132341</v>
      </c>
    </row>
    <row r="136" spans="1:20" x14ac:dyDescent="0.2">
      <c r="A136" s="41">
        <f>+A135+1</f>
        <v>132</v>
      </c>
      <c r="B136" s="6" t="s">
        <v>122</v>
      </c>
      <c r="C136" s="7">
        <v>18617492447.450001</v>
      </c>
      <c r="D136" s="7">
        <v>101433415048.8</v>
      </c>
      <c r="E136" s="7">
        <v>120050907496.25</v>
      </c>
      <c r="F136" s="8">
        <v>12210668988.530001</v>
      </c>
      <c r="G136" s="7">
        <v>15025868487.92</v>
      </c>
      <c r="H136" s="7">
        <v>27236537476.450001</v>
      </c>
      <c r="I136" s="7">
        <v>92814370019.800003</v>
      </c>
      <c r="J136" s="7">
        <v>69951690145.710007</v>
      </c>
      <c r="K136" s="7">
        <v>72890815199.600006</v>
      </c>
      <c r="L136" s="7">
        <v>-2939125053.8899999</v>
      </c>
      <c r="M136" s="7">
        <v>2650409339.02</v>
      </c>
      <c r="N136" s="7">
        <v>1849140093.02</v>
      </c>
      <c r="O136" s="8">
        <v>1419469.13</v>
      </c>
      <c r="P136" s="7"/>
      <c r="Q136" s="7"/>
      <c r="R136" s="7">
        <v>-2136436338.76</v>
      </c>
      <c r="S136" s="7">
        <f>+I136/T136</f>
        <v>8937.2492343657977</v>
      </c>
      <c r="T136" s="25">
        <v>10385116</v>
      </c>
    </row>
    <row r="137" spans="1:20" x14ac:dyDescent="0.2">
      <c r="A137" s="41">
        <f>+A136+1</f>
        <v>133</v>
      </c>
      <c r="B137" s="6" t="s">
        <v>124</v>
      </c>
      <c r="C137" s="7">
        <v>32678565221.610001</v>
      </c>
      <c r="D137" s="7">
        <v>57777509073.589996</v>
      </c>
      <c r="E137" s="7">
        <v>90456074295.199997</v>
      </c>
      <c r="F137" s="7">
        <v>83153642902.440002</v>
      </c>
      <c r="G137" s="7">
        <v>89034642888.089996</v>
      </c>
      <c r="H137" s="7">
        <v>172188285790.53</v>
      </c>
      <c r="I137" s="7">
        <v>-81732211495.330002</v>
      </c>
      <c r="J137" s="7">
        <v>50669133058.889999</v>
      </c>
      <c r="K137" s="7">
        <v>54809978146.370003</v>
      </c>
      <c r="L137" s="7">
        <v>-4140845087.48</v>
      </c>
      <c r="M137" s="7">
        <v>179698812.90000001</v>
      </c>
      <c r="N137" s="7">
        <v>2526395312.6900001</v>
      </c>
      <c r="O137" s="7">
        <v>1121346227.7</v>
      </c>
      <c r="P137" s="7"/>
      <c r="Q137" s="7">
        <v>1179012.74</v>
      </c>
      <c r="R137" s="7">
        <v>-5367374372.3100004</v>
      </c>
      <c r="S137" s="7">
        <f>+I137/T137</f>
        <v>-6090.7367412563626</v>
      </c>
      <c r="T137" s="25">
        <v>13419101</v>
      </c>
    </row>
    <row r="138" spans="1:20" x14ac:dyDescent="0.2">
      <c r="A138" s="59">
        <f t="shared" ref="A138:A139" si="3">+A137+1</f>
        <v>134</v>
      </c>
      <c r="B138" s="15" t="s">
        <v>125</v>
      </c>
      <c r="C138" s="16">
        <v>306656960305.78003</v>
      </c>
      <c r="D138" s="16">
        <v>144556867757.70001</v>
      </c>
      <c r="E138" s="16">
        <v>451213828063.47998</v>
      </c>
      <c r="F138" s="16">
        <v>314440904344.76001</v>
      </c>
      <c r="G138" s="16">
        <v>52228508685.720001</v>
      </c>
      <c r="H138" s="16">
        <v>366669413030.47998</v>
      </c>
      <c r="I138" s="16">
        <v>84544415033</v>
      </c>
      <c r="J138" s="16">
        <v>68108933391.839996</v>
      </c>
      <c r="K138" s="16">
        <v>39142068358.639999</v>
      </c>
      <c r="L138" s="16">
        <v>28966865033.200001</v>
      </c>
      <c r="M138" s="16">
        <v>327266185.82999998</v>
      </c>
      <c r="N138" s="16">
        <v>39330699096.339996</v>
      </c>
      <c r="O138" s="16">
        <v>-115477869.73</v>
      </c>
      <c r="P138" s="16"/>
      <c r="Q138" s="16">
        <v>645178049.65999997</v>
      </c>
      <c r="R138" s="7">
        <v>-10797223796.700001</v>
      </c>
      <c r="S138" s="7">
        <f>+I138/T138</f>
        <v>108.37464472495954</v>
      </c>
      <c r="T138" s="34">
        <v>780112500</v>
      </c>
    </row>
    <row r="139" spans="1:20" x14ac:dyDescent="0.2">
      <c r="A139" s="59">
        <f t="shared" si="3"/>
        <v>135</v>
      </c>
      <c r="B139" s="6" t="s">
        <v>127</v>
      </c>
      <c r="C139" s="7">
        <v>57438367381.110001</v>
      </c>
      <c r="D139" s="7">
        <v>194114257079.88</v>
      </c>
      <c r="E139" s="7">
        <v>251552624460.98999</v>
      </c>
      <c r="F139" s="7">
        <v>140061257254.62</v>
      </c>
      <c r="G139" s="7">
        <v>113684309666.41</v>
      </c>
      <c r="H139" s="7">
        <v>253745566921.03</v>
      </c>
      <c r="I139" s="7">
        <v>-2192942460.04</v>
      </c>
      <c r="J139" s="7">
        <v>110180600409.59</v>
      </c>
      <c r="K139" s="7">
        <v>108022714807.3</v>
      </c>
      <c r="L139" s="7">
        <v>2157885602.29</v>
      </c>
      <c r="M139" s="7">
        <v>1087642722.21</v>
      </c>
      <c r="N139" s="7">
        <v>26874560861.259998</v>
      </c>
      <c r="O139" s="7">
        <v>-58510</v>
      </c>
      <c r="P139" s="7"/>
      <c r="Q139" s="7">
        <v>38190628.079999998</v>
      </c>
      <c r="R139" s="7">
        <v>-23667281674.84</v>
      </c>
      <c r="S139" s="7">
        <f>+I139/T139</f>
        <v>-104.55348625846032</v>
      </c>
      <c r="T139" s="25">
        <v>20974360</v>
      </c>
    </row>
    <row r="140" spans="1:20" x14ac:dyDescent="0.2">
      <c r="A140" s="37"/>
      <c r="B140" s="38"/>
      <c r="C140" s="36"/>
      <c r="D140" s="36"/>
      <c r="E140" s="36"/>
      <c r="F140" s="36"/>
      <c r="G140" s="2"/>
      <c r="H140" s="36"/>
      <c r="I140" s="36"/>
      <c r="J140" s="36"/>
      <c r="K140" s="2"/>
      <c r="L140" s="39"/>
      <c r="M140" s="2"/>
      <c r="N140" s="36"/>
      <c r="O140" s="2"/>
      <c r="P140" s="2"/>
      <c r="Q140" s="2"/>
      <c r="R140" s="36"/>
      <c r="S140" s="40"/>
      <c r="T140" s="30"/>
    </row>
    <row r="141" spans="1:20" x14ac:dyDescent="0.2">
      <c r="A141" s="37"/>
      <c r="B141" s="38"/>
      <c r="C141" s="36"/>
      <c r="D141" s="36"/>
      <c r="E141" s="36"/>
      <c r="F141" s="36"/>
      <c r="G141" s="2"/>
      <c r="H141" s="36"/>
      <c r="I141" s="36"/>
      <c r="J141" s="36"/>
      <c r="K141" s="2"/>
      <c r="L141" s="39"/>
      <c r="M141" s="2"/>
      <c r="N141" s="36"/>
      <c r="O141" s="2"/>
      <c r="P141" s="2"/>
      <c r="Q141" s="2"/>
      <c r="R141" s="36"/>
      <c r="S141" s="40"/>
      <c r="T141" s="30"/>
    </row>
    <row r="142" spans="1:20" x14ac:dyDescent="0.2">
      <c r="A142" s="37"/>
      <c r="B142" s="38"/>
      <c r="C142" s="36"/>
      <c r="D142" s="36"/>
      <c r="E142" s="36"/>
      <c r="F142" s="36"/>
      <c r="G142" s="2"/>
      <c r="H142" s="36"/>
      <c r="I142" s="36"/>
      <c r="J142" s="36"/>
      <c r="K142" s="2"/>
      <c r="L142" s="39"/>
      <c r="M142" s="2"/>
      <c r="N142" s="36"/>
      <c r="O142" s="2"/>
      <c r="P142" s="2"/>
      <c r="Q142" s="2"/>
      <c r="R142" s="36"/>
      <c r="S142" s="40"/>
      <c r="T142" s="30"/>
    </row>
    <row r="143" spans="1:20" x14ac:dyDescent="0.2">
      <c r="A143" s="37"/>
      <c r="B143" s="38"/>
      <c r="C143" s="36"/>
      <c r="D143" s="36"/>
      <c r="E143" s="36"/>
      <c r="F143" s="36"/>
      <c r="G143" s="2"/>
      <c r="H143" s="36"/>
      <c r="I143" s="36"/>
      <c r="J143" s="36"/>
      <c r="K143" s="2"/>
      <c r="L143" s="39"/>
      <c r="M143" s="2"/>
      <c r="N143" s="36"/>
      <c r="O143" s="2"/>
      <c r="P143" s="2"/>
      <c r="Q143" s="2"/>
      <c r="R143" s="36"/>
      <c r="S143" s="40"/>
      <c r="T143" s="30"/>
    </row>
    <row r="144" spans="1:20" x14ac:dyDescent="0.2">
      <c r="A144" s="28"/>
      <c r="B144" s="29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30"/>
    </row>
    <row r="145" spans="1:20" x14ac:dyDescent="0.2">
      <c r="A145" s="28"/>
      <c r="B145" s="2"/>
      <c r="C145" s="48" t="s">
        <v>160</v>
      </c>
      <c r="D145" s="48"/>
      <c r="E145" s="48"/>
      <c r="F145" s="48"/>
      <c r="G145" s="48"/>
      <c r="H145" s="48"/>
      <c r="I145" s="48"/>
      <c r="J145" s="48"/>
      <c r="K145" s="48"/>
      <c r="L145" s="48"/>
      <c r="M145" s="2"/>
      <c r="N145" s="2"/>
      <c r="O145" s="2"/>
      <c r="P145" s="2"/>
      <c r="Q145" s="2"/>
      <c r="R145" s="2"/>
      <c r="S145" s="2"/>
      <c r="T145" s="30"/>
    </row>
    <row r="146" spans="1:20" x14ac:dyDescent="0.2">
      <c r="A146" s="28"/>
      <c r="B146" s="2"/>
      <c r="C146" s="48"/>
      <c r="D146" s="48"/>
      <c r="E146" s="48"/>
      <c r="F146" s="48"/>
      <c r="G146" s="48"/>
      <c r="H146" s="48"/>
      <c r="I146" s="48"/>
      <c r="J146" s="48"/>
      <c r="K146" s="48"/>
      <c r="L146" s="48"/>
      <c r="M146" s="2"/>
      <c r="N146" s="2"/>
      <c r="O146" s="2"/>
      <c r="P146" s="2"/>
      <c r="Q146" s="2"/>
      <c r="R146" s="2"/>
      <c r="S146" s="2"/>
      <c r="T146" s="30"/>
    </row>
    <row r="147" spans="1:20" x14ac:dyDescent="0.2">
      <c r="A147" s="28"/>
      <c r="B147" s="2"/>
      <c r="C147" s="48"/>
      <c r="D147" s="48"/>
      <c r="E147" s="48"/>
      <c r="F147" s="48"/>
      <c r="G147" s="48"/>
      <c r="H147" s="48"/>
      <c r="I147" s="48"/>
      <c r="J147" s="48"/>
      <c r="K147" s="48"/>
      <c r="L147" s="48"/>
      <c r="M147" s="2"/>
      <c r="N147" s="2"/>
      <c r="O147" s="2"/>
      <c r="P147" s="2"/>
      <c r="Q147" s="2"/>
      <c r="R147" s="2"/>
      <c r="S147" s="2"/>
      <c r="T147" s="30"/>
    </row>
  </sheetData>
  <sortState xmlns:xlrd2="http://schemas.microsoft.com/office/spreadsheetml/2017/richdata2" ref="B19:T139">
    <sortCondition descending="1" ref="R19:R139"/>
  </sortState>
  <mergeCells count="7">
    <mergeCell ref="S3:T3"/>
    <mergeCell ref="C145:L147"/>
    <mergeCell ref="B1:P1"/>
    <mergeCell ref="A3:A4"/>
    <mergeCell ref="B3:B4"/>
    <mergeCell ref="C3:I3"/>
    <mergeCell ref="J3:R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UR5312</dc:creator>
  <cp:lastModifiedBy>UR5312</cp:lastModifiedBy>
  <dcterms:created xsi:type="dcterms:W3CDTF">2024-12-18T02:48:14Z</dcterms:created>
  <dcterms:modified xsi:type="dcterms:W3CDTF">2025-01-08T02:21:41Z</dcterms:modified>
</cp:coreProperties>
</file>