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215" activeTab="0"/>
  </bookViews>
  <sheets>
    <sheet name="02,13 (2)" sheetId="1" r:id="rId1"/>
  </sheets>
  <externalReferences>
    <externalReference r:id="rId4"/>
  </externalReferences>
  <definedNames>
    <definedName name="_xlnm.Print_Area" localSheetId="0">'02,13 (2)'!$A$1:$Q$114</definedName>
  </definedNames>
  <calcPr fullCalcOnLoad="1"/>
</workbook>
</file>

<file path=xl/sharedStrings.xml><?xml version="1.0" encoding="utf-8"?>
<sst xmlns="http://schemas.openxmlformats.org/spreadsheetml/2006/main" count="393" uniqueCount="252">
  <si>
    <t>Ä/ä</t>
  </si>
  <si>
    <t>ÊÎÄ</t>
  </si>
  <si>
    <t>ÊÎÌÏÀÍÈÉÍ ÍÝÐ</t>
  </si>
  <si>
    <t>Íèéò õºðºíãº</t>
  </si>
  <si>
    <t>Ýðãýëòèéí õºðºíãº</t>
  </si>
  <si>
    <t>Ýðãýëòèéí áóñ õºðºíãº</t>
  </si>
  <si>
    <t>ªð òºëáºð</t>
  </si>
  <si>
    <t>Ýçýìøèã÷äèéí ºì÷</t>
  </si>
  <si>
    <t>Öýâýð áîðëóóëàëò</t>
  </si>
  <si>
    <t>Áîðëóóëñàí á¿òýýãäýõ¿¿íèé ºðòºã</t>
  </si>
  <si>
    <t xml:space="preserve"> ¯éë àæèëëàãààíû çàðäàë</t>
  </si>
  <si>
    <t xml:space="preserve">Òàéëàíò ¿åèéí öýâýð àøèã (àëäàãäàë) </t>
  </si>
  <si>
    <t>Õóâüöààíû äàíñíû ¿íý</t>
  </si>
  <si>
    <t>¯íäñýí  áóñ ¿éë àæèëëàãààíû àøèã (àëäàãäàë)</t>
  </si>
  <si>
    <t>Õóâüöààíû òîî øèðõýã</t>
  </si>
  <si>
    <t>САЛБАР</t>
  </si>
  <si>
    <t>D</t>
  </si>
  <si>
    <t>"Òàâèëãà" ÕÊ</t>
  </si>
  <si>
    <t>B</t>
  </si>
  <si>
    <t>"Äóëààíû III öàõèëãààí ñòàíö"ÕÊ</t>
  </si>
  <si>
    <t>"Ýðäýíýòèéí Äóëààíû Öàõèëãààí ñòàíö"ÕÊ</t>
  </si>
  <si>
    <t>"Ìîíãîë íýõìýë" ÕÊ</t>
  </si>
  <si>
    <t>БҮРТГЭЛИЙН АЛБА - 310517</t>
  </si>
  <si>
    <t>"Äàðõàíû äóë öàõ ñòàíö"ÕÊ</t>
  </si>
  <si>
    <t>1</t>
  </si>
  <si>
    <t>2</t>
  </si>
  <si>
    <t>3</t>
  </si>
  <si>
    <t>4</t>
  </si>
  <si>
    <t>5</t>
  </si>
  <si>
    <t>6</t>
  </si>
  <si>
    <t>"Ýðäýíýò óñ, äóëààí ò¿ãýýõ ñ¿ëæýý"ÕÊ</t>
  </si>
  <si>
    <t>E</t>
  </si>
  <si>
    <t>"Àòàð-ªðãºº" ÕÊ</t>
  </si>
  <si>
    <t>"Ìîíãîë øèð" ÕÊ</t>
  </si>
  <si>
    <t>"Äàðõàí çî÷èä áóóäàë</t>
  </si>
  <si>
    <t>"Õàé Áè Îéë" ÕÊ</t>
  </si>
  <si>
    <t>"Òóëïàð" ÕÊ</t>
  </si>
  <si>
    <t>"Æåíêî òóð áþðî"ÕÊ</t>
  </si>
  <si>
    <t>"Äóëààí øàðûí ãîë"ÕÊ</t>
  </si>
  <si>
    <t>"Óëààíáààòàð ÇÁ" ÕÊ</t>
  </si>
  <si>
    <t>"Òåõíèêèìïîðò"ÕÊ</t>
  </si>
  <si>
    <t>"Äîðíîä õóäàëäàà"ÕÊ</t>
  </si>
  <si>
    <t>"Äàëàíçàäãàäûí ÄÖÑ"ÕÊ</t>
  </si>
  <si>
    <t>"Òóëãà" ÕÊ</t>
  </si>
  <si>
    <t>"Õ¿ðä" ÕÊ</t>
  </si>
  <si>
    <t>"Ремикон" ÕÊ</t>
  </si>
  <si>
    <t>"Îðõîíáóëàã" ÕÊ</t>
  </si>
  <si>
    <t>C</t>
  </si>
  <si>
    <t>"Íî¸ò õàéðõàí" ÕÊ</t>
  </si>
  <si>
    <t>"Öóóòàéæ" ÕÊ</t>
  </si>
  <si>
    <t>"Ìàíäàë Îðãèë" ÕÊ</t>
  </si>
  <si>
    <t>A</t>
  </si>
  <si>
    <t>"Ñýëýíãý-ñ¿ðýã" ÕÊ</t>
  </si>
  <si>
    <t>"Ñýëýíãý èìïåêñ"ÕÊ</t>
  </si>
  <si>
    <t>"Ìîíãåî" ÕÊ</t>
  </si>
  <si>
    <t>"Ãóòàë" ÕÊ</t>
  </si>
  <si>
    <t>"Îðõîíäàëàé" ÕÊ</t>
  </si>
  <si>
    <t>"Түшиг Уул" ХК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</si>
  <si>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</si>
  <si>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</si>
  <si>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</si>
  <si>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</si>
  <si>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</si>
  <si>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</si>
  <si>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</si>
  <si>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</si>
  <si>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</si>
  <si>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</si>
  <si>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</si>
  <si>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</si>
  <si>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</si>
  <si>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</si>
  <si>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</si>
  <si>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</si>
  <si>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</si>
  <si>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</si>
  <si>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</si>
  <si>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</si>
  <si>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</si>
  <si>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</si>
  <si>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</si>
  <si>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</si>
  <si>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</si>
  <si>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"Óëñûí Èõ Äýëã¿¿ð"ÕÊ</t>
  </si>
  <si>
    <t>"Îëëîî" ÕÊ</t>
  </si>
  <si>
    <t>32</t>
  </si>
  <si>
    <t>33</t>
  </si>
  <si>
    <t>"Äàðõàí íýõèé" ÕÊ</t>
  </si>
  <si>
    <t>"Монголиа Девелопмент Ресорсес" ХК</t>
  </si>
  <si>
    <t>34</t>
  </si>
  <si>
    <t>35</t>
  </si>
  <si>
    <t>"Òàëõ ÷èõýð"ÕÊ</t>
  </si>
  <si>
    <t>36</t>
  </si>
  <si>
    <t>37</t>
  </si>
  <si>
    <t>"Àãðîòåõèìïåêñ" ÕÊ</t>
  </si>
  <si>
    <t>38</t>
  </si>
  <si>
    <t>39</t>
  </si>
  <si>
    <t>"Ãàí õèéö" ÕÊ</t>
  </si>
  <si>
    <t>"Ìàøèí ìåõàíèçì"ÕÊ</t>
  </si>
  <si>
    <t>"Áóëãàí óíäàðãà" ÕÊ</t>
  </si>
  <si>
    <t>40</t>
  </si>
  <si>
    <t>"Óëààíáààòàð õèâñ" ÕÊ</t>
  </si>
  <si>
    <t>41</t>
  </si>
  <si>
    <t>"Ýðäýíýò Ñóâàðãà" ÕÊ</t>
  </si>
  <si>
    <t>42</t>
  </si>
  <si>
    <t>"Æóóë÷èí ãîâü" ÕÊ</t>
  </si>
  <si>
    <t>43</t>
  </si>
  <si>
    <t>44</t>
  </si>
  <si>
    <t>"ªëçèé-Äóíäãîâü" ÕÊ</t>
  </si>
  <si>
    <t>"Òàâàíòîëãîé"ÕÊ</t>
  </si>
  <si>
    <t>45</t>
  </si>
  <si>
    <t>46</t>
  </si>
  <si>
    <t>"Увс чàöàðãàíà"ÕÊ</t>
  </si>
  <si>
    <t>"Áèøðýëò èíäàñòðèaë"ÕÊ</t>
  </si>
  <si>
    <t>47</t>
  </si>
  <si>
    <t>"Ìîíãîë ñàâõè" ÕÊ</t>
  </si>
  <si>
    <t>48</t>
  </si>
  <si>
    <t>"Ìîíãîë øåâðî" ÕÊ</t>
  </si>
  <si>
    <t>49</t>
  </si>
  <si>
    <t>"Àëòàéí çàì" ÕÊ</t>
  </si>
  <si>
    <t>50</t>
  </si>
  <si>
    <t>"Àçûê" ÕÊ</t>
  </si>
  <si>
    <t>51</t>
  </si>
  <si>
    <t>52</t>
  </si>
  <si>
    <t>53</t>
  </si>
  <si>
    <t>54</t>
  </si>
  <si>
    <t>55</t>
  </si>
  <si>
    <t>56</t>
  </si>
  <si>
    <t>"Зоос гоёл" ХК</t>
  </si>
  <si>
    <t>-</t>
  </si>
  <si>
    <t>"Сор" ХК</t>
  </si>
  <si>
    <t>57</t>
  </si>
  <si>
    <t>58</t>
  </si>
  <si>
    <t>59</t>
  </si>
  <si>
    <t>60</t>
  </si>
  <si>
    <t>61</t>
  </si>
  <si>
    <t>"Баянгол зочид буудал" ХК</t>
  </si>
  <si>
    <t>"Улаанбаатар БҮК" ХК</t>
  </si>
  <si>
    <t>"Авто импэкс" ХК</t>
  </si>
  <si>
    <t>"Силикат" ХК</t>
  </si>
  <si>
    <t>"Хэрэглээ импэкс" ХК</t>
  </si>
  <si>
    <t>62</t>
  </si>
  <si>
    <t>63</t>
  </si>
  <si>
    <t>"Дархан хүнс" ХК</t>
  </si>
  <si>
    <t>"Нако түлш" ХК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</si>
  <si>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</si>
  <si>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</si>
  <si>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</si>
  <si>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</si>
  <si>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</si>
  <si>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</si>
  <si>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</si>
  <si>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</si>
  <si>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</si>
  <si>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"Мах импэкс"ÕÊ</t>
  </si>
  <si>
    <t>"Жол"ÕÊ</t>
  </si>
  <si>
    <t>"Хурх гол"ÕÊ</t>
  </si>
  <si>
    <t>"Нэхээсгүй эдлэл"ÕÊ</t>
  </si>
  <si>
    <t>"Монголэмимпэкс"ÕÊ</t>
  </si>
  <si>
    <t xml:space="preserve">"Хөвсгөл хүнс"ÕÊ </t>
  </si>
  <si>
    <t xml:space="preserve">"Хөвсгөл геологи"ÕÊ </t>
  </si>
  <si>
    <t xml:space="preserve">"АЗЗАН"ÕÊ </t>
  </si>
  <si>
    <t xml:space="preserve">"Монголын цахилгаан холбоо"ÕÊ </t>
  </si>
  <si>
    <t xml:space="preserve">"Шинэчлэлт инвесст"ÕÊ </t>
  </si>
  <si>
    <t xml:space="preserve">"Орд харш"ÕÊ </t>
  </si>
  <si>
    <t>ÁÀËÀÍÑÛÍ  ¯Ç¯¯ËÝËÒ /ìÿíãàí òºãðºãººð/</t>
  </si>
  <si>
    <t>ÎÐËÎÃÛÍ ÒÀÉËÀÍÃÈÉÍ  ¯Ç¯¯ËÝËÒ /ìÿíãàí òºãðºãººð/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</si>
  <si>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</si>
  <si>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</si>
  <si>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</si>
  <si>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</si>
  <si>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</si>
  <si>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</si>
  <si>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</si>
  <si>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</si>
  <si>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</si>
  <si>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</si>
  <si>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"Хөсөг трейд"ÕÊ</t>
  </si>
  <si>
    <t>"Чандмань тал"ÕÊ</t>
  </si>
  <si>
    <t>"Материал импэкс"ÕÊ</t>
  </si>
  <si>
    <t>"Гермес центр"ÕÊ</t>
  </si>
  <si>
    <t>"Их барилга"ÕÊ</t>
  </si>
  <si>
    <t>"Мандалговь импэкс"ÕÊ</t>
  </si>
  <si>
    <t>"Тээвэр ачлал"ÕÊ</t>
  </si>
  <si>
    <t>"Моннаб"ÕÊ</t>
  </si>
  <si>
    <t>"Торгон үр"ÕÊ</t>
  </si>
  <si>
    <t>"Авто зам"ÕÊ</t>
  </si>
  <si>
    <t>"Сүү"ÕÊ</t>
  </si>
  <si>
    <t>83</t>
  </si>
  <si>
    <t>84</t>
  </si>
  <si>
    <t>"Дарзам"ÕÊ</t>
  </si>
  <si>
    <t>"Газар сүлжмэл"ÕÊ</t>
  </si>
  <si>
    <t xml:space="preserve">B </t>
  </si>
  <si>
    <t>85</t>
  </si>
  <si>
    <t>"Хишиг уул"ÕÊ</t>
  </si>
  <si>
    <t>86</t>
  </si>
  <si>
    <t>"Хялганат"ÕÊ</t>
  </si>
  <si>
    <t>87</t>
  </si>
  <si>
    <t>88</t>
  </si>
  <si>
    <t>"Хөх ган"ХК</t>
  </si>
  <si>
    <t>"Шарын гол"ХК</t>
  </si>
  <si>
    <t>89</t>
  </si>
  <si>
    <t>"Багануур"ХК</t>
  </si>
  <si>
    <t>90</t>
  </si>
  <si>
    <t>"Ар тархи"ХК</t>
  </si>
  <si>
    <t>С</t>
  </si>
  <si>
    <t>91</t>
  </si>
  <si>
    <t>В</t>
  </si>
  <si>
    <t>"Дэлгэрэх хүнс"ХК</t>
  </si>
  <si>
    <t>92</t>
  </si>
  <si>
    <t>"Батширээт"ХК</t>
  </si>
  <si>
    <t>93</t>
  </si>
  <si>
    <t>"Бэрх уул"ХК</t>
  </si>
  <si>
    <t>94</t>
  </si>
  <si>
    <t>"Талын гал"ХК</t>
  </si>
  <si>
    <t>95</t>
  </si>
  <si>
    <t>"Ган хэрлэн"ХК</t>
  </si>
  <si>
    <t>Е</t>
  </si>
  <si>
    <t>96</t>
  </si>
  <si>
    <t>"Баянхайрхан"ХК</t>
  </si>
  <si>
    <t>97</t>
  </si>
  <si>
    <t>А</t>
  </si>
  <si>
    <t>"Могойн гол"ХК</t>
  </si>
  <si>
    <t>98</t>
  </si>
  <si>
    <t>"Говь файнэншл"ХК</t>
  </si>
  <si>
    <t>Жич: Ашгийн хэмжээгээр эрэмбэлэв.</t>
  </si>
  <si>
    <t>МХБ-ИЙН БҮРТГЭЛТЭЙ ХУВЬЦААТ КОМПАНИУДЫН 2010 ОНЫ ЖИЛИЙН ЭЦСИЙН САНХҮҮГИЙН ТАЙЛАНГИЙН ХУРААНГУЙ ҮЗҮҮЛЭЛТ</t>
  </si>
  <si>
    <t>/2011.12.31-ний байдлаар тайлан ирүүлсэн ХК-иуд/</t>
  </si>
  <si>
    <t>99</t>
  </si>
  <si>
    <t>"Дорнод авто зам"ÕÊ</t>
  </si>
  <si>
    <t>100</t>
  </si>
  <si>
    <t>101</t>
  </si>
  <si>
    <t>"Байгууламж"ÕÊ</t>
  </si>
  <si>
    <t>"Монгол алт"ÕÊ</t>
  </si>
  <si>
    <t>102</t>
  </si>
  <si>
    <t>"Би ди сек"ÕÊ</t>
  </si>
  <si>
    <t>103</t>
  </si>
  <si>
    <t>"Адуунчулуун"ÕÊ</t>
  </si>
  <si>
    <t>104</t>
  </si>
  <si>
    <t>105</t>
  </si>
  <si>
    <t>"Тээвэр дархан"ÕÊ</t>
  </si>
  <si>
    <t>"АПУ"ÕÊ</t>
  </si>
  <si>
    <t>М</t>
  </si>
  <si>
    <t>"МҮДИКС" ÕÊ</t>
  </si>
  <si>
    <t>НЭРИЙН КОД</t>
  </si>
  <si>
    <t>HRH</t>
  </si>
  <si>
    <t>BGL</t>
  </si>
  <si>
    <t>JOL</t>
  </si>
  <si>
    <t>CNT</t>
  </si>
  <si>
    <t>BST</t>
  </si>
  <si>
    <t>DHO</t>
  </si>
  <si>
    <t>OHR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</si>
</sst>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?_);_(@_)"/>
    <numFmt numFmtId="176" formatCode="_-* #,##0_₮_-;\-* #,##0_₮_-;_-* &quot;-&quot;??_₮_-;_-@_-"/>
    <numFmt numFmtId="177" formatCode="_(* #,##0.000_);_(* \(#,##0.000\);_(* &quot;-&quot;??_);_(@_)"/>
    <numFmt numFmtId="178" formatCode="_(* #,##0.0000_);_(* \(#,##0.0000\);_(* &quot;-&quot;????_);_(@_)"/>
    <numFmt numFmtId="179" formatCode="_-* #,##0\ _£_-;\-* #,##0\ _£_-;_-* &quot;-&quot;??\ _£_-;_-@_-"/>
    <numFmt numFmtId="180" formatCode="[$-450]yyyy\ &quot;оны&quot;\ mmmm\ d"/>
    <numFmt numFmtId="181" formatCode="#,##0.00_₮"/>
    <numFmt numFmtId="182" formatCode="#,##0_₮"/>
    <numFmt numFmtId="183" formatCode="0.0000"/>
    <numFmt numFmtId="184" formatCode="0.000"/>
    <numFmt numFmtId="185" formatCode="[$-409]dddd\,\ mmmm\ dd\,\ yyyy"/>
    <numFmt numFmtId="186" formatCode="[$-409]h:mm:ss\ AM/PM"/>
    <numFmt numFmtId="187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Times New Roman"/>
      <family val="1"/>
    </font>
    <font>
      <sz val="8"/>
      <name val="Times New Roman Mon"/>
      <family val="1"/>
    </font>
    <font>
      <sz val="7"/>
      <name val="Times New Roman Mon"/>
      <family val="1"/>
    </font>
    <font>
      <sz val="7"/>
      <color indexed="8"/>
      <name val="Times New Roman Mon"/>
      <family val="1"/>
    </font>
    <font>
      <b/>
      <sz val="7"/>
      <name val="Times New Roman Mon"/>
      <family val="1"/>
    </font>
    <font>
      <sz val="8"/>
      <color indexed="8"/>
      <name val="Times New Roman Mon"/>
      <family val="1"/>
    </font>
    <font>
      <i/>
      <sz val="8"/>
      <name val="Times New Roman Mon"/>
      <family val="1"/>
    </font>
    <font>
      <b/>
      <sz val="8"/>
      <name val="Times New Roman Mon"/>
      <family val="1"/>
    </font>
    <font>
      <b/>
      <sz val="8"/>
      <color indexed="8"/>
      <name val="Times New Roman Mon"/>
      <family val="1"/>
    </font>
    <font>
      <sz val="8"/>
      <color indexed="12"/>
      <name val="Times New Roman Mon"/>
      <family val="1"/>
    </font>
    <font>
      <sz val="8"/>
      <color indexed="17"/>
      <name val="Times New Roman Mon"/>
      <family val="1"/>
    </font>
    <font>
      <b/>
      <sz val="12"/>
      <name val="Times New Roman Mon"/>
      <family val="1"/>
    </font>
    <font>
      <sz val="8"/>
      <color indexed="10"/>
      <name val="Times New Roman Mon"/>
      <family val="1"/>
    </font>
    <font>
      <b/>
      <sz val="9"/>
      <name val="Times New Roman Mo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 Mo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179" fontId="4" fillId="0" borderId="10" xfId="42" applyNumberFormat="1" applyFont="1" applyFill="1" applyBorder="1" applyAlignment="1">
      <alignment horizontal="right"/>
    </xf>
    <xf numFmtId="176" fontId="5" fillId="33" borderId="0" xfId="42" applyNumberFormat="1" applyFont="1" applyFill="1" applyBorder="1" applyAlignment="1">
      <alignment horizontal="center"/>
    </xf>
    <xf numFmtId="0" fontId="4" fillId="33" borderId="0" xfId="42" applyNumberFormat="1" applyFont="1" applyFill="1" applyBorder="1" applyAlignment="1">
      <alignment vertical="center" wrapText="1"/>
    </xf>
    <xf numFmtId="176" fontId="6" fillId="33" borderId="0" xfId="42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76" fontId="4" fillId="33" borderId="0" xfId="42" applyNumberFormat="1" applyFont="1" applyFill="1" applyBorder="1" applyAlignment="1">
      <alignment horizontal="center"/>
    </xf>
    <xf numFmtId="176" fontId="8" fillId="33" borderId="0" xfId="42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left" vertical="center"/>
    </xf>
    <xf numFmtId="43" fontId="4" fillId="33" borderId="10" xfId="42" applyFont="1" applyFill="1" applyBorder="1" applyAlignment="1">
      <alignment horizontal="right"/>
    </xf>
    <xf numFmtId="41" fontId="4" fillId="33" borderId="10" xfId="42" applyNumberFormat="1" applyFont="1" applyFill="1" applyBorder="1" applyAlignment="1">
      <alignment horizontal="right"/>
    </xf>
    <xf numFmtId="41" fontId="4" fillId="0" borderId="10" xfId="42" applyNumberFormat="1" applyFont="1" applyFill="1" applyBorder="1" applyAlignment="1">
      <alignment horizontal="right"/>
    </xf>
    <xf numFmtId="1" fontId="5" fillId="35" borderId="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43" fontId="4" fillId="33" borderId="0" xfId="42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 vertical="center"/>
    </xf>
    <xf numFmtId="41" fontId="4" fillId="0" borderId="10" xfId="42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41" fontId="4" fillId="0" borderId="11" xfId="42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49" fontId="4" fillId="33" borderId="0" xfId="42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176" fontId="4" fillId="33" borderId="0" xfId="42" applyNumberFormat="1" applyFont="1" applyFill="1" applyBorder="1" applyAlignment="1">
      <alignment vertical="center" wrapText="1"/>
    </xf>
    <xf numFmtId="0" fontId="1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5" fillId="33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41" fontId="4" fillId="33" borderId="0" xfId="42" applyNumberFormat="1" applyFont="1" applyFill="1" applyBorder="1" applyAlignment="1">
      <alignment horizontal="right"/>
    </xf>
    <xf numFmtId="41" fontId="4" fillId="0" borderId="0" xfId="42" applyNumberFormat="1" applyFont="1" applyFill="1" applyBorder="1" applyAlignment="1">
      <alignment horizontal="right"/>
    </xf>
    <xf numFmtId="41" fontId="4" fillId="0" borderId="13" xfId="42" applyNumberFormat="1" applyFont="1" applyFill="1" applyBorder="1" applyAlignment="1">
      <alignment horizontal="right"/>
    </xf>
    <xf numFmtId="0" fontId="17" fillId="33" borderId="0" xfId="42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/>
    </xf>
    <xf numFmtId="1" fontId="17" fillId="33" borderId="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176" fontId="16" fillId="33" borderId="0" xfId="42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176" fontId="10" fillId="34" borderId="13" xfId="42" applyNumberFormat="1" applyFont="1" applyFill="1" applyBorder="1" applyAlignment="1">
      <alignment horizontal="center" vertical="center" wrapText="1"/>
    </xf>
    <xf numFmtId="176" fontId="10" fillId="34" borderId="17" xfId="42" applyNumberFormat="1" applyFont="1" applyFill="1" applyBorder="1" applyAlignment="1">
      <alignment horizontal="center" vertical="center" wrapText="1"/>
    </xf>
    <xf numFmtId="0" fontId="10" fillId="34" borderId="13" xfId="42" applyNumberFormat="1" applyFont="1" applyFill="1" applyBorder="1" applyAlignment="1">
      <alignment horizontal="center" vertical="center" wrapText="1"/>
    </xf>
    <xf numFmtId="0" fontId="10" fillId="34" borderId="17" xfId="42" applyNumberFormat="1" applyFont="1" applyFill="1" applyBorder="1" applyAlignment="1">
      <alignment horizontal="center" vertical="center" wrapText="1"/>
    </xf>
    <xf numFmtId="176" fontId="11" fillId="34" borderId="13" xfId="42" applyNumberFormat="1" applyFont="1" applyFill="1" applyBorder="1" applyAlignment="1">
      <alignment horizontal="center" vertical="center" textRotation="90" wrapText="1"/>
    </xf>
    <xf numFmtId="176" fontId="11" fillId="34" borderId="17" xfId="42" applyNumberFormat="1" applyFont="1" applyFill="1" applyBorder="1" applyAlignment="1">
      <alignment horizontal="center" vertical="center" textRotation="90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8" fillId="34" borderId="13" xfId="42" applyNumberFormat="1" applyFont="1" applyFill="1" applyBorder="1" applyAlignment="1">
      <alignment horizontal="center" vertical="center" textRotation="90" wrapText="1"/>
    </xf>
    <xf numFmtId="0" fontId="18" fillId="34" borderId="17" xfId="42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Normal="115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5.421875" style="3" customWidth="1"/>
    <col min="2" max="2" width="4.8515625" style="4" customWidth="1"/>
    <col min="3" max="3" width="7.7109375" style="56" customWidth="1"/>
    <col min="4" max="4" width="4.8515625" style="5" customWidth="1"/>
    <col min="5" max="5" width="31.28125" style="6" customWidth="1"/>
    <col min="6" max="6" width="12.57421875" style="7" customWidth="1"/>
    <col min="7" max="7" width="12.7109375" style="7" customWidth="1"/>
    <col min="8" max="8" width="13.28125" style="7" customWidth="1"/>
    <col min="9" max="9" width="12.8515625" style="7" customWidth="1"/>
    <col min="10" max="10" width="13.421875" style="7" customWidth="1"/>
    <col min="11" max="11" width="14.00390625" style="7" customWidth="1"/>
    <col min="12" max="12" width="13.28125" style="9" customWidth="1"/>
    <col min="13" max="13" width="11.8515625" style="7" customWidth="1"/>
    <col min="14" max="14" width="13.00390625" style="7" customWidth="1"/>
    <col min="15" max="15" width="14.140625" style="7" customWidth="1"/>
    <col min="16" max="16" width="11.8515625" style="7" customWidth="1"/>
    <col min="17" max="17" width="13.00390625" style="9" customWidth="1"/>
    <col min="18" max="18" width="9.140625" style="7" customWidth="1"/>
    <col min="19" max="16384" width="9.140625" style="7" customWidth="1"/>
  </cols>
  <sheetData>
    <row r="1" ht="10.5" customHeight="1">
      <c r="H1" s="8"/>
    </row>
    <row r="2" spans="1:17" ht="12.75" customHeight="1">
      <c r="A2" s="62" t="s">
        <v>226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12.75" customHeight="1">
      <c r="E3" s="1"/>
    </row>
    <row r="4" spans="1:17" ht="16.5" customHeight="1">
      <c r="A4" s="10"/>
      <c r="D4" s="11"/>
      <c r="E4" s="12"/>
      <c r="F4" s="13"/>
      <c r="G4" s="13"/>
      <c r="H4" s="13"/>
      <c r="I4" s="13"/>
      <c r="J4" s="13"/>
      <c r="K4" s="13"/>
      <c r="L4" s="14"/>
      <c r="M4" s="15"/>
      <c r="N4" s="15"/>
      <c r="O4" s="13"/>
      <c r="P4" s="13"/>
      <c r="Q4" s="16" t="s">
        <v>227</v>
      </c>
    </row>
    <row r="5" spans="1:17" ht="26.25" customHeight="1">
      <c r="A5" s="65" t="s">
        <v>0</v>
      </c>
      <c r="B5" s="67" t="s">
        <v>1</v>
      </c>
      <c r="C5" s="76" t="s">
        <v>244</v>
      </c>
      <c r="D5" s="69" t="s">
        <v>15</v>
      </c>
      <c r="E5" s="71" t="s">
        <v>2</v>
      </c>
      <c r="F5" s="73" t="s">
        <v>165</v>
      </c>
      <c r="G5" s="74"/>
      <c r="H5" s="74"/>
      <c r="I5" s="74"/>
      <c r="J5" s="75"/>
      <c r="K5" s="73" t="s">
        <v>166</v>
      </c>
      <c r="L5" s="74"/>
      <c r="M5" s="74"/>
      <c r="N5" s="74"/>
      <c r="O5" s="75"/>
      <c r="P5" s="63"/>
      <c r="Q5" s="64"/>
    </row>
    <row r="6" spans="1:17" s="18" customFormat="1" ht="48" customHeight="1">
      <c r="A6" s="66"/>
      <c r="B6" s="68"/>
      <c r="C6" s="77"/>
      <c r="D6" s="70"/>
      <c r="E6" s="72"/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13</v>
      </c>
      <c r="O6" s="17" t="s">
        <v>11</v>
      </c>
      <c r="P6" s="17" t="s">
        <v>12</v>
      </c>
      <c r="Q6" s="17" t="s">
        <v>14</v>
      </c>
    </row>
    <row r="7" spans="1:18" ht="11.25">
      <c r="A7" s="19" t="s">
        <v>24</v>
      </c>
      <c r="B7" s="20">
        <v>458</v>
      </c>
      <c r="C7" s="58" t="str">
        <f>VLOOKUP(B7,'[1]listing13'!$E$8:$H$345,4,0)</f>
        <v>TTL</v>
      </c>
      <c r="D7" s="21" t="s">
        <v>51</v>
      </c>
      <c r="E7" s="22" t="s">
        <v>109</v>
      </c>
      <c r="F7" s="23">
        <v>118561917.69</v>
      </c>
      <c r="G7" s="23">
        <v>111824935.356</v>
      </c>
      <c r="H7" s="23">
        <f aca="true" t="shared" si="0" ref="H7:H35">F7-G7</f>
        <v>6736982.333999991</v>
      </c>
      <c r="I7" s="23">
        <v>18900420.98</v>
      </c>
      <c r="J7" s="23">
        <f>F7-I7</f>
        <v>99661496.71</v>
      </c>
      <c r="K7" s="23">
        <v>170468790.95</v>
      </c>
      <c r="L7" s="23">
        <v>62965033.144</v>
      </c>
      <c r="M7" s="23">
        <v>654080.08</v>
      </c>
      <c r="N7" s="23">
        <v>-4339860.424</v>
      </c>
      <c r="O7" s="23">
        <v>76525701.226</v>
      </c>
      <c r="P7" s="24">
        <f>J7*1000/Q7</f>
        <v>189235.95981786834</v>
      </c>
      <c r="Q7" s="25">
        <v>526652</v>
      </c>
      <c r="R7" s="26"/>
    </row>
    <row r="8" spans="1:18" ht="11.25">
      <c r="A8" s="19" t="s">
        <v>25</v>
      </c>
      <c r="B8" s="20">
        <v>90</v>
      </c>
      <c r="C8" s="58" t="str">
        <f>VLOOKUP(B8,'[1]listing13'!$E$8:$H$345,4,0)</f>
        <v>APU</v>
      </c>
      <c r="D8" s="20" t="s">
        <v>242</v>
      </c>
      <c r="E8" s="27" t="s">
        <v>241</v>
      </c>
      <c r="F8" s="23">
        <v>96531752.2</v>
      </c>
      <c r="G8" s="23">
        <v>37563864.3</v>
      </c>
      <c r="H8" s="23">
        <f t="shared" si="0"/>
        <v>58967887.900000006</v>
      </c>
      <c r="I8" s="23">
        <v>46547264.5</v>
      </c>
      <c r="J8" s="23">
        <f aca="true" t="shared" si="1" ref="J8:J38">F8-I8</f>
        <v>49984487.7</v>
      </c>
      <c r="K8" s="23">
        <v>122197298</v>
      </c>
      <c r="L8" s="23">
        <v>85726659.7</v>
      </c>
      <c r="M8" s="23">
        <v>15218145.5</v>
      </c>
      <c r="N8" s="23">
        <v>4627827.9</v>
      </c>
      <c r="O8" s="23">
        <v>19716625.2</v>
      </c>
      <c r="P8" s="24">
        <f aca="true" t="shared" si="2" ref="P8:P38">J8*1000/Q8</f>
        <v>672.850117852619</v>
      </c>
      <c r="Q8" s="25">
        <v>74287700</v>
      </c>
      <c r="R8" s="26"/>
    </row>
    <row r="9" spans="1:18" ht="11.25">
      <c r="A9" s="19" t="s">
        <v>26</v>
      </c>
      <c r="B9" s="20">
        <v>396</v>
      </c>
      <c r="C9" s="58" t="str">
        <f>VLOOKUP(B9,'[1]listing13'!$E$8:$H$345,4,0)</f>
        <v>BAN</v>
      </c>
      <c r="D9" s="20" t="s">
        <v>51</v>
      </c>
      <c r="E9" s="27" t="s">
        <v>202</v>
      </c>
      <c r="F9" s="23">
        <v>81364333.246</v>
      </c>
      <c r="G9" s="23">
        <v>32885979.337</v>
      </c>
      <c r="H9" s="23">
        <f t="shared" si="0"/>
        <v>48478353.90900001</v>
      </c>
      <c r="I9" s="23">
        <v>77663186.403</v>
      </c>
      <c r="J9" s="23">
        <f t="shared" si="1"/>
        <v>3701146.8430000097</v>
      </c>
      <c r="K9" s="23">
        <v>62545946.455</v>
      </c>
      <c r="L9" s="23">
        <v>55304095.06</v>
      </c>
      <c r="M9" s="23">
        <v>8362720.073</v>
      </c>
      <c r="N9" s="23">
        <v>9232973.826</v>
      </c>
      <c r="O9" s="23">
        <v>8092717.147</v>
      </c>
      <c r="P9" s="24">
        <f t="shared" si="2"/>
        <v>176.46053767552428</v>
      </c>
      <c r="Q9" s="2">
        <v>20974360</v>
      </c>
      <c r="R9" s="26"/>
    </row>
    <row r="10" spans="1:18" ht="11.25">
      <c r="A10" s="19" t="s">
        <v>27</v>
      </c>
      <c r="B10" s="20">
        <v>135</v>
      </c>
      <c r="C10" s="58" t="str">
        <f>VLOOKUP(B10,'[1]listing13'!$E$8:$H$345,4,0)</f>
        <v>SUU</v>
      </c>
      <c r="D10" s="20" t="s">
        <v>18</v>
      </c>
      <c r="E10" s="27" t="s">
        <v>187</v>
      </c>
      <c r="F10" s="23">
        <v>13348421.624</v>
      </c>
      <c r="G10" s="23">
        <v>7781122.137</v>
      </c>
      <c r="H10" s="23">
        <f t="shared" si="0"/>
        <v>5567299.487</v>
      </c>
      <c r="I10" s="23">
        <v>4789508.15</v>
      </c>
      <c r="J10" s="23">
        <f t="shared" si="1"/>
        <v>8558913.474</v>
      </c>
      <c r="K10" s="23">
        <v>20413500.646</v>
      </c>
      <c r="L10" s="23">
        <v>15182065.559</v>
      </c>
      <c r="M10" s="23">
        <v>2074109.686</v>
      </c>
      <c r="N10" s="23">
        <v>-160330.648</v>
      </c>
      <c r="O10" s="23">
        <v>2697296.388</v>
      </c>
      <c r="P10" s="24">
        <f t="shared" si="2"/>
        <v>24880.5624244186</v>
      </c>
      <c r="Q10" s="25">
        <v>344000</v>
      </c>
      <c r="R10" s="26"/>
    </row>
    <row r="11" spans="1:18" ht="11.25">
      <c r="A11" s="19" t="s">
        <v>28</v>
      </c>
      <c r="B11" s="20">
        <v>504</v>
      </c>
      <c r="C11" s="58" t="str">
        <f>VLOOKUP(B11,'[1]listing13'!$E$8:$H$345,4,0)</f>
        <v>DGS</v>
      </c>
      <c r="D11" s="20" t="s">
        <v>16</v>
      </c>
      <c r="E11" s="27" t="s">
        <v>19</v>
      </c>
      <c r="F11" s="29">
        <v>103364637.352</v>
      </c>
      <c r="G11" s="29">
        <v>13533986.969</v>
      </c>
      <c r="H11" s="23">
        <f t="shared" si="0"/>
        <v>89830650.383</v>
      </c>
      <c r="I11" s="23">
        <v>65572764.695</v>
      </c>
      <c r="J11" s="23">
        <f t="shared" si="1"/>
        <v>37791872.657</v>
      </c>
      <c r="K11" s="23">
        <v>45132591.433</v>
      </c>
      <c r="L11" s="23">
        <v>53173920.092</v>
      </c>
      <c r="M11" s="23">
        <v>2335806.919</v>
      </c>
      <c r="N11" s="23">
        <v>12741656.256</v>
      </c>
      <c r="O11" s="23">
        <v>2364520.677</v>
      </c>
      <c r="P11" s="24">
        <f t="shared" si="2"/>
        <v>110.38861250522122</v>
      </c>
      <c r="Q11" s="25">
        <v>342353000</v>
      </c>
      <c r="R11" s="26"/>
    </row>
    <row r="12" spans="1:18" ht="11.25">
      <c r="A12" s="19" t="s">
        <v>29</v>
      </c>
      <c r="B12" s="20">
        <v>13</v>
      </c>
      <c r="C12" s="58" t="str">
        <f>VLOOKUP(B12,'[1]listing13'!$E$8:$H$345,4,0)</f>
        <v>BNG</v>
      </c>
      <c r="D12" s="20" t="s">
        <v>31</v>
      </c>
      <c r="E12" s="27" t="s">
        <v>136</v>
      </c>
      <c r="F12" s="23">
        <v>23604081.708</v>
      </c>
      <c r="G12" s="23">
        <v>19209907.929</v>
      </c>
      <c r="H12" s="23">
        <f t="shared" si="0"/>
        <v>4394173.778999999</v>
      </c>
      <c r="I12" s="23">
        <v>4843460.366</v>
      </c>
      <c r="J12" s="23">
        <f t="shared" si="1"/>
        <v>18760621.342</v>
      </c>
      <c r="K12" s="23">
        <v>6222589.192</v>
      </c>
      <c r="L12" s="23">
        <v>2463527.864</v>
      </c>
      <c r="M12" s="23">
        <v>3284761.484</v>
      </c>
      <c r="N12" s="23">
        <v>-356107.603</v>
      </c>
      <c r="O12" s="23">
        <v>2281874.005</v>
      </c>
      <c r="P12" s="24">
        <f t="shared" si="2"/>
        <v>44344.53651802914</v>
      </c>
      <c r="Q12" s="25">
        <v>423065</v>
      </c>
      <c r="R12" s="26"/>
    </row>
    <row r="13" spans="1:18" ht="11.25">
      <c r="A13" s="19" t="s">
        <v>58</v>
      </c>
      <c r="B13" s="20">
        <v>227</v>
      </c>
      <c r="C13" s="58" t="str">
        <f>VLOOKUP(B13,'[1]listing13'!$E$8:$H$345,4,0)</f>
        <v>AZH</v>
      </c>
      <c r="D13" s="20" t="s">
        <v>16</v>
      </c>
      <c r="E13" s="22" t="s">
        <v>119</v>
      </c>
      <c r="F13" s="23">
        <v>7382200.703</v>
      </c>
      <c r="G13" s="23">
        <v>1459784.484</v>
      </c>
      <c r="H13" s="23">
        <f t="shared" si="0"/>
        <v>5922416.219</v>
      </c>
      <c r="I13" s="23">
        <v>3893862.819</v>
      </c>
      <c r="J13" s="23">
        <f t="shared" si="1"/>
        <v>3488337.8839999996</v>
      </c>
      <c r="K13" s="23">
        <v>9535722.492</v>
      </c>
      <c r="L13" s="23">
        <v>6912110.258</v>
      </c>
      <c r="M13" s="23">
        <v>2277460.625</v>
      </c>
      <c r="N13" s="23">
        <v>2266467.736</v>
      </c>
      <c r="O13" s="23">
        <v>2039033.512</v>
      </c>
      <c r="P13" s="24">
        <f t="shared" si="2"/>
        <v>64416.33674957989</v>
      </c>
      <c r="Q13" s="25">
        <v>54153</v>
      </c>
      <c r="R13" s="26"/>
    </row>
    <row r="14" spans="1:18" ht="11.25">
      <c r="A14" s="19" t="s">
        <v>59</v>
      </c>
      <c r="B14" s="20">
        <v>209</v>
      </c>
      <c r="C14" s="58" t="str">
        <f>VLOOKUP(B14,'[1]listing13'!$E$8:$H$345,4,0)</f>
        <v>MCH</v>
      </c>
      <c r="D14" s="20" t="s">
        <v>31</v>
      </c>
      <c r="E14" s="27" t="s">
        <v>162</v>
      </c>
      <c r="F14" s="23">
        <v>41759611.6</v>
      </c>
      <c r="G14" s="23">
        <v>21411003.8</v>
      </c>
      <c r="H14" s="23">
        <f t="shared" si="0"/>
        <v>20348607.8</v>
      </c>
      <c r="I14" s="23">
        <v>8383198.7</v>
      </c>
      <c r="J14" s="23">
        <f t="shared" si="1"/>
        <v>33376412.900000002</v>
      </c>
      <c r="K14" s="23">
        <v>24919266.1</v>
      </c>
      <c r="L14" s="23">
        <v>21761280.5</v>
      </c>
      <c r="M14" s="23">
        <v>1608477.9</v>
      </c>
      <c r="N14" s="23">
        <v>2100397.5</v>
      </c>
      <c r="O14" s="23">
        <v>1837507.5</v>
      </c>
      <c r="P14" s="24">
        <f t="shared" si="2"/>
        <v>1290.1452191696758</v>
      </c>
      <c r="Q14" s="25">
        <v>25870276</v>
      </c>
      <c r="R14" s="26"/>
    </row>
    <row r="15" spans="1:18" ht="11.25">
      <c r="A15" s="19" t="s">
        <v>60</v>
      </c>
      <c r="B15" s="20">
        <v>496</v>
      </c>
      <c r="C15" s="58" t="str">
        <f>VLOOKUP(B15,'[1]listing13'!$E$8:$H$345,4,0)</f>
        <v>DAS</v>
      </c>
      <c r="D15" s="20" t="s">
        <v>16</v>
      </c>
      <c r="E15" s="27" t="s">
        <v>23</v>
      </c>
      <c r="F15" s="29">
        <v>58764624.794</v>
      </c>
      <c r="G15" s="29">
        <v>3968394.355</v>
      </c>
      <c r="H15" s="23">
        <f t="shared" si="0"/>
        <v>54796230.439</v>
      </c>
      <c r="I15" s="23">
        <v>14106618.486</v>
      </c>
      <c r="J15" s="23">
        <f t="shared" si="1"/>
        <v>44658006.308</v>
      </c>
      <c r="K15" s="23">
        <v>15447122.748</v>
      </c>
      <c r="L15" s="23">
        <v>16299213.359</v>
      </c>
      <c r="M15" s="23">
        <v>97976.36</v>
      </c>
      <c r="N15" s="23">
        <v>2506693.92</v>
      </c>
      <c r="O15" s="23">
        <v>1556626.949</v>
      </c>
      <c r="P15" s="24">
        <f t="shared" si="2"/>
        <v>1184.0009961323647</v>
      </c>
      <c r="Q15" s="25">
        <v>37717879</v>
      </c>
      <c r="R15" s="26"/>
    </row>
    <row r="16" spans="1:18" ht="11.25">
      <c r="A16" s="19" t="s">
        <v>61</v>
      </c>
      <c r="B16" s="20">
        <v>3</v>
      </c>
      <c r="C16" s="58" t="str">
        <f>VLOOKUP(B16,'[1]listing13'!$E$8:$H$345,4,0)</f>
        <v>ULN</v>
      </c>
      <c r="D16" s="20" t="s">
        <v>31</v>
      </c>
      <c r="E16" s="22" t="s">
        <v>39</v>
      </c>
      <c r="F16" s="23">
        <v>6863241.269</v>
      </c>
      <c r="G16" s="23">
        <v>3316669.601</v>
      </c>
      <c r="H16" s="23">
        <f t="shared" si="0"/>
        <v>3546571.6680000005</v>
      </c>
      <c r="I16" s="23">
        <v>543093.775</v>
      </c>
      <c r="J16" s="23">
        <f t="shared" si="1"/>
        <v>6320147.494</v>
      </c>
      <c r="K16" s="23">
        <v>4377377.269</v>
      </c>
      <c r="L16" s="23">
        <v>668609.053</v>
      </c>
      <c r="M16" s="23">
        <v>2146857.507</v>
      </c>
      <c r="N16" s="23">
        <v>166334.269</v>
      </c>
      <c r="O16" s="23">
        <v>1256018.795</v>
      </c>
      <c r="P16" s="24">
        <f t="shared" si="2"/>
        <v>18849.400662696058</v>
      </c>
      <c r="Q16" s="25">
        <v>335297</v>
      </c>
      <c r="R16" s="26"/>
    </row>
    <row r="17" spans="1:18" ht="11.25">
      <c r="A17" s="19" t="s">
        <v>62</v>
      </c>
      <c r="B17" s="20">
        <v>71</v>
      </c>
      <c r="C17" s="58" t="str">
        <f>VLOOKUP(B17,'[1]listing13'!$E$8:$H$345,4,0)</f>
        <v>NEH</v>
      </c>
      <c r="D17" s="20" t="s">
        <v>18</v>
      </c>
      <c r="E17" s="22" t="s">
        <v>87</v>
      </c>
      <c r="F17" s="23">
        <v>8793311.689</v>
      </c>
      <c r="G17" s="23">
        <v>2810821.774</v>
      </c>
      <c r="H17" s="23">
        <f t="shared" si="0"/>
        <v>5982489.914999999</v>
      </c>
      <c r="I17" s="23">
        <v>2879792.001</v>
      </c>
      <c r="J17" s="23">
        <f t="shared" si="1"/>
        <v>5913519.687999999</v>
      </c>
      <c r="K17" s="23">
        <v>7051990.072</v>
      </c>
      <c r="L17" s="23">
        <v>5610992.422</v>
      </c>
      <c r="M17" s="23">
        <v>408320.368</v>
      </c>
      <c r="N17" s="23">
        <v>327712.649</v>
      </c>
      <c r="O17" s="23">
        <v>1224314.401</v>
      </c>
      <c r="P17" s="24">
        <f t="shared" si="2"/>
        <v>5349.282698269256</v>
      </c>
      <c r="Q17" s="25">
        <v>1105479</v>
      </c>
      <c r="R17" s="26"/>
    </row>
    <row r="18" spans="1:18" ht="11.25">
      <c r="A18" s="19" t="s">
        <v>63</v>
      </c>
      <c r="B18" s="20">
        <v>441</v>
      </c>
      <c r="C18" s="58" t="str">
        <f>VLOOKUP(B18,'[1]listing13'!$E$8:$H$345,4,0)</f>
        <v>TEX</v>
      </c>
      <c r="D18" s="20" t="s">
        <v>31</v>
      </c>
      <c r="E18" s="22" t="s">
        <v>40</v>
      </c>
      <c r="F18" s="23">
        <v>5454770.482</v>
      </c>
      <c r="G18" s="23">
        <v>3831761.85</v>
      </c>
      <c r="H18" s="23">
        <f t="shared" si="0"/>
        <v>1623008.6319999998</v>
      </c>
      <c r="I18" s="23">
        <v>2656786.448</v>
      </c>
      <c r="J18" s="23">
        <f t="shared" si="1"/>
        <v>2797984.034</v>
      </c>
      <c r="K18" s="23">
        <v>11654477.182</v>
      </c>
      <c r="L18" s="23">
        <v>9961742.271</v>
      </c>
      <c r="M18" s="23">
        <v>769837.762</v>
      </c>
      <c r="N18" s="23">
        <v>213266.704</v>
      </c>
      <c r="O18" s="23">
        <v>1022547.468</v>
      </c>
      <c r="P18" s="24">
        <f t="shared" si="2"/>
        <v>1933.9722579151273</v>
      </c>
      <c r="Q18" s="25">
        <v>1446755</v>
      </c>
      <c r="R18" s="26"/>
    </row>
    <row r="19" spans="1:18" ht="11.25">
      <c r="A19" s="19" t="s">
        <v>64</v>
      </c>
      <c r="B19" s="30">
        <v>524</v>
      </c>
      <c r="C19" s="58" t="str">
        <f>VLOOKUP(B19,'[1]listing13'!$E$8:$H$345,4,0)</f>
        <v>MDR</v>
      </c>
      <c r="D19" s="30" t="s">
        <v>16</v>
      </c>
      <c r="E19" s="22" t="s">
        <v>88</v>
      </c>
      <c r="F19" s="23">
        <v>16289669.832</v>
      </c>
      <c r="G19" s="23">
        <v>10223991.329</v>
      </c>
      <c r="H19" s="23">
        <f t="shared" si="0"/>
        <v>6065678.5030000005</v>
      </c>
      <c r="I19" s="23">
        <v>2016594.915</v>
      </c>
      <c r="J19" s="23">
        <f t="shared" si="1"/>
        <v>14273074.917</v>
      </c>
      <c r="K19" s="23">
        <v>43598.454</v>
      </c>
      <c r="L19" s="23">
        <v>0</v>
      </c>
      <c r="M19" s="23">
        <v>1288284.033</v>
      </c>
      <c r="N19" s="23">
        <v>2351065.118</v>
      </c>
      <c r="O19" s="23">
        <v>1004375.173</v>
      </c>
      <c r="P19" s="24">
        <f t="shared" si="2"/>
        <v>1038.0418121454545</v>
      </c>
      <c r="Q19" s="31">
        <v>13750000</v>
      </c>
      <c r="R19" s="26"/>
    </row>
    <row r="20" spans="1:18" ht="11.25">
      <c r="A20" s="19" t="s">
        <v>65</v>
      </c>
      <c r="B20" s="20">
        <v>22</v>
      </c>
      <c r="C20" s="58" t="str">
        <f>VLOOKUP(B20,'[1]listing13'!$E$8:$H$345,4,0)</f>
        <v>TCK</v>
      </c>
      <c r="D20" s="20" t="s">
        <v>18</v>
      </c>
      <c r="E20" s="22" t="s">
        <v>91</v>
      </c>
      <c r="F20" s="23">
        <v>14470796.007</v>
      </c>
      <c r="G20" s="23">
        <v>7993706.493</v>
      </c>
      <c r="H20" s="23">
        <f t="shared" si="0"/>
        <v>6477089.5139999995</v>
      </c>
      <c r="I20" s="23">
        <v>11305958.338</v>
      </c>
      <c r="J20" s="23">
        <f t="shared" si="1"/>
        <v>3164837.6689999998</v>
      </c>
      <c r="K20" s="23">
        <v>15911596.66</v>
      </c>
      <c r="L20" s="23">
        <v>12470937.763</v>
      </c>
      <c r="M20" s="23">
        <v>2042072.797</v>
      </c>
      <c r="N20" s="23">
        <v>-144420.234</v>
      </c>
      <c r="O20" s="23">
        <v>892141.427</v>
      </c>
      <c r="P20" s="24">
        <f t="shared" si="2"/>
        <v>3091.5584588498814</v>
      </c>
      <c r="Q20" s="25">
        <v>1023703</v>
      </c>
      <c r="R20" s="26"/>
    </row>
    <row r="21" spans="1:18" ht="11.25">
      <c r="A21" s="19" t="s">
        <v>66</v>
      </c>
      <c r="B21" s="20">
        <v>522</v>
      </c>
      <c r="C21" s="58" t="str">
        <f>VLOOKUP(B21,'[1]listing13'!$E$8:$H$345,4,0)</f>
        <v>BDS</v>
      </c>
      <c r="D21" s="20" t="s">
        <v>31</v>
      </c>
      <c r="E21" s="27" t="s">
        <v>235</v>
      </c>
      <c r="F21" s="23">
        <v>6748787.6</v>
      </c>
      <c r="G21" s="23">
        <v>4322078.6</v>
      </c>
      <c r="H21" s="23">
        <f t="shared" si="0"/>
        <v>2426709</v>
      </c>
      <c r="I21" s="23">
        <v>198271.8</v>
      </c>
      <c r="J21" s="23">
        <f t="shared" si="1"/>
        <v>6550515.8</v>
      </c>
      <c r="K21" s="23">
        <v>2675453.6</v>
      </c>
      <c r="L21" s="23">
        <v>628887.6</v>
      </c>
      <c r="M21" s="23">
        <v>1112080.9</v>
      </c>
      <c r="N21" s="23">
        <v>-19778.1</v>
      </c>
      <c r="O21" s="23">
        <v>819505.7</v>
      </c>
      <c r="P21" s="24">
        <f t="shared" si="2"/>
        <v>595.5014363636363</v>
      </c>
      <c r="Q21" s="25">
        <v>11000000</v>
      </c>
      <c r="R21" s="26"/>
    </row>
    <row r="22" spans="1:18" ht="11.25">
      <c r="A22" s="19" t="s">
        <v>67</v>
      </c>
      <c r="B22" s="20">
        <v>17</v>
      </c>
      <c r="C22" s="58" t="str">
        <f>VLOOKUP(B22,'[1]listing13'!$E$8:$H$345,4,0)</f>
        <v>ATR</v>
      </c>
      <c r="D22" s="20" t="s">
        <v>18</v>
      </c>
      <c r="E22" s="22" t="s">
        <v>32</v>
      </c>
      <c r="F22" s="23">
        <v>5817083.921</v>
      </c>
      <c r="G22" s="23">
        <v>1357002.082</v>
      </c>
      <c r="H22" s="23">
        <f t="shared" si="0"/>
        <v>4460081.839</v>
      </c>
      <c r="I22" s="23">
        <v>211704.059</v>
      </c>
      <c r="J22" s="23">
        <f t="shared" si="1"/>
        <v>5605379.862</v>
      </c>
      <c r="K22" s="23">
        <v>8067599.149</v>
      </c>
      <c r="L22" s="23">
        <v>5526619.862</v>
      </c>
      <c r="M22" s="23">
        <v>1411406.653</v>
      </c>
      <c r="N22" s="23">
        <v>-235098.7</v>
      </c>
      <c r="O22" s="23">
        <v>787693.932</v>
      </c>
      <c r="P22" s="24">
        <f t="shared" si="2"/>
        <v>32189.66705333762</v>
      </c>
      <c r="Q22" s="25">
        <v>174136</v>
      </c>
      <c r="R22" s="26"/>
    </row>
    <row r="23" spans="1:18" ht="11.25">
      <c r="A23" s="19" t="s">
        <v>68</v>
      </c>
      <c r="B23" s="20">
        <v>461</v>
      </c>
      <c r="C23" s="58" t="str">
        <f>VLOOKUP(B23,'[1]listing13'!$E$8:$H$345,4,0)</f>
        <v>ADL</v>
      </c>
      <c r="D23" s="20" t="s">
        <v>51</v>
      </c>
      <c r="E23" s="27" t="s">
        <v>237</v>
      </c>
      <c r="F23" s="23">
        <v>3509755</v>
      </c>
      <c r="G23" s="23">
        <v>1725993.8</v>
      </c>
      <c r="H23" s="23">
        <f t="shared" si="0"/>
        <v>1783761.2</v>
      </c>
      <c r="I23" s="23">
        <v>993367.5</v>
      </c>
      <c r="J23" s="23">
        <f t="shared" si="1"/>
        <v>2516387.5</v>
      </c>
      <c r="K23" s="23">
        <v>3487155.6</v>
      </c>
      <c r="L23" s="23">
        <v>2352569.9</v>
      </c>
      <c r="M23" s="23">
        <v>222044.5</v>
      </c>
      <c r="N23" s="23">
        <v>-364252.7</v>
      </c>
      <c r="O23" s="23">
        <v>478245.1</v>
      </c>
      <c r="P23" s="24">
        <f t="shared" si="2"/>
        <v>798.5226115918997</v>
      </c>
      <c r="Q23" s="25">
        <v>3151304</v>
      </c>
      <c r="R23" s="26"/>
    </row>
    <row r="24" spans="1:18" ht="11.25">
      <c r="A24" s="19" t="s">
        <v>69</v>
      </c>
      <c r="B24" s="20">
        <v>530</v>
      </c>
      <c r="C24" s="58" t="str">
        <f>VLOOKUP(B24,'[1]listing13'!$E$8:$H$345,4,0)</f>
        <v>RMC</v>
      </c>
      <c r="D24" s="20" t="s">
        <v>18</v>
      </c>
      <c r="E24" s="22" t="s">
        <v>45</v>
      </c>
      <c r="F24" s="23">
        <v>6346901.565</v>
      </c>
      <c r="G24" s="23">
        <v>1344881.479</v>
      </c>
      <c r="H24" s="23">
        <f t="shared" si="0"/>
        <v>5002020.086</v>
      </c>
      <c r="I24" s="23">
        <v>69120.02</v>
      </c>
      <c r="J24" s="23">
        <f t="shared" si="1"/>
        <v>6277781.545000001</v>
      </c>
      <c r="K24" s="23">
        <v>4710892.217</v>
      </c>
      <c r="L24" s="23">
        <v>2964836.256</v>
      </c>
      <c r="M24" s="23">
        <v>1253635.797</v>
      </c>
      <c r="N24" s="23">
        <v>-21305.195</v>
      </c>
      <c r="O24" s="23">
        <v>421683.126</v>
      </c>
      <c r="P24" s="24">
        <f t="shared" si="2"/>
        <v>79.78932780985902</v>
      </c>
      <c r="Q24" s="25">
        <v>78679464</v>
      </c>
      <c r="R24" s="26"/>
    </row>
    <row r="25" spans="1:18" ht="11.25">
      <c r="A25" s="19" t="s">
        <v>70</v>
      </c>
      <c r="B25" s="20">
        <v>509</v>
      </c>
      <c r="C25" s="58" t="str">
        <f>VLOOKUP(B25,'[1]listing13'!$E$8:$H$345,4,0)</f>
        <v>MEI</v>
      </c>
      <c r="D25" s="20" t="s">
        <v>31</v>
      </c>
      <c r="E25" s="27" t="s">
        <v>158</v>
      </c>
      <c r="F25" s="23">
        <v>7717325</v>
      </c>
      <c r="G25" s="23">
        <v>6564465</v>
      </c>
      <c r="H25" s="23">
        <f t="shared" si="0"/>
        <v>1152860</v>
      </c>
      <c r="I25" s="23">
        <v>3122919</v>
      </c>
      <c r="J25" s="23">
        <f t="shared" si="1"/>
        <v>4594406</v>
      </c>
      <c r="K25" s="23">
        <v>9015747.8</v>
      </c>
      <c r="L25" s="23">
        <v>7132558.6</v>
      </c>
      <c r="M25" s="23">
        <v>1809304.7</v>
      </c>
      <c r="N25" s="23">
        <v>246675.2</v>
      </c>
      <c r="O25" s="23">
        <v>291234.6</v>
      </c>
      <c r="P25" s="24">
        <f t="shared" si="2"/>
        <v>114.83013053312538</v>
      </c>
      <c r="Q25" s="25">
        <v>40010457</v>
      </c>
      <c r="R25" s="26"/>
    </row>
    <row r="26" spans="1:18" ht="11.25">
      <c r="A26" s="19" t="s">
        <v>71</v>
      </c>
      <c r="B26" s="20">
        <v>379</v>
      </c>
      <c r="C26" s="58" t="str">
        <f>VLOOKUP(B26,'[1]listing13'!$E$8:$H$345,4,0)</f>
        <v>MIE</v>
      </c>
      <c r="D26" s="20" t="s">
        <v>31</v>
      </c>
      <c r="E26" s="27" t="s">
        <v>179</v>
      </c>
      <c r="F26" s="23">
        <v>8413957.94</v>
      </c>
      <c r="G26" s="23">
        <v>6809329.116</v>
      </c>
      <c r="H26" s="23">
        <f t="shared" si="0"/>
        <v>1604628.823999999</v>
      </c>
      <c r="I26" s="23">
        <v>1943824.3</v>
      </c>
      <c r="J26" s="23">
        <f t="shared" si="1"/>
        <v>6470133.64</v>
      </c>
      <c r="K26" s="23">
        <v>8853118.148</v>
      </c>
      <c r="L26" s="23">
        <v>7853269.928</v>
      </c>
      <c r="M26" s="23">
        <v>574241.283</v>
      </c>
      <c r="N26" s="23">
        <v>-111189.124</v>
      </c>
      <c r="O26" s="23">
        <v>270839.718</v>
      </c>
      <c r="P26" s="24">
        <f t="shared" si="2"/>
        <v>4728.917750689589</v>
      </c>
      <c r="Q26" s="25">
        <v>1368206</v>
      </c>
      <c r="R26" s="26"/>
    </row>
    <row r="27" spans="1:18" ht="11.25">
      <c r="A27" s="19" t="s">
        <v>72</v>
      </c>
      <c r="B27" s="20">
        <v>88</v>
      </c>
      <c r="C27" s="58" t="str">
        <f>VLOOKUP(B27,'[1]listing13'!$E$8:$H$345,4,0)</f>
        <v>GTL</v>
      </c>
      <c r="D27" s="20" t="s">
        <v>18</v>
      </c>
      <c r="E27" s="22" t="s">
        <v>55</v>
      </c>
      <c r="F27" s="23">
        <v>4759982.308</v>
      </c>
      <c r="G27" s="23">
        <v>1598885.772</v>
      </c>
      <c r="H27" s="23">
        <f t="shared" si="0"/>
        <v>3161096.5360000003</v>
      </c>
      <c r="I27" s="23">
        <v>141304.401</v>
      </c>
      <c r="J27" s="23">
        <f t="shared" si="1"/>
        <v>4618677.907000001</v>
      </c>
      <c r="K27" s="23">
        <v>51150.778</v>
      </c>
      <c r="L27" s="23">
        <v>48245.016</v>
      </c>
      <c r="M27" s="23">
        <v>528564.546</v>
      </c>
      <c r="N27" s="23">
        <v>797585.927</v>
      </c>
      <c r="O27" s="23">
        <v>243617.942</v>
      </c>
      <c r="P27" s="24">
        <f t="shared" si="2"/>
        <v>2853.353654573716</v>
      </c>
      <c r="Q27" s="25">
        <v>1618684</v>
      </c>
      <c r="R27" s="26"/>
    </row>
    <row r="28" spans="1:18" ht="11.25">
      <c r="A28" s="19" t="s">
        <v>73</v>
      </c>
      <c r="B28" s="20">
        <v>309</v>
      </c>
      <c r="C28" s="58" t="str">
        <f>VLOOKUP(B28,'[1]listing13'!$E$8:$H$345,4,0)</f>
        <v>SHG</v>
      </c>
      <c r="D28" s="20" t="s">
        <v>51</v>
      </c>
      <c r="E28" s="27" t="s">
        <v>200</v>
      </c>
      <c r="F28" s="23">
        <v>22538647.741</v>
      </c>
      <c r="G28" s="23">
        <v>8421542.347</v>
      </c>
      <c r="H28" s="23">
        <f t="shared" si="0"/>
        <v>14117105.394000001</v>
      </c>
      <c r="I28" s="23">
        <v>14704997.075</v>
      </c>
      <c r="J28" s="23">
        <f t="shared" si="1"/>
        <v>7833650.666000001</v>
      </c>
      <c r="K28" s="23">
        <v>9955928.398</v>
      </c>
      <c r="L28" s="23">
        <v>7245790.037</v>
      </c>
      <c r="M28" s="23">
        <v>850029.922</v>
      </c>
      <c r="N28" s="23">
        <v>-1470332.884</v>
      </c>
      <c r="O28" s="23">
        <v>215021.233</v>
      </c>
      <c r="P28" s="24">
        <f t="shared" si="2"/>
        <v>919.012723039752</v>
      </c>
      <c r="Q28" s="2">
        <v>8523985</v>
      </c>
      <c r="R28" s="26"/>
    </row>
    <row r="29" spans="1:18" ht="11.25">
      <c r="A29" s="19" t="s">
        <v>74</v>
      </c>
      <c r="B29" s="30">
        <v>8</v>
      </c>
      <c r="C29" s="58" t="str">
        <f>VLOOKUP(B29,'[1]listing13'!$E$8:$H$345,4,0)</f>
        <v>HRD</v>
      </c>
      <c r="D29" s="30" t="s">
        <v>16</v>
      </c>
      <c r="E29" s="22" t="s">
        <v>44</v>
      </c>
      <c r="F29" s="23">
        <v>3176254.149</v>
      </c>
      <c r="G29" s="23">
        <v>2340404.289</v>
      </c>
      <c r="H29" s="23">
        <f t="shared" si="0"/>
        <v>835849.8600000003</v>
      </c>
      <c r="I29" s="23">
        <v>1446650.532</v>
      </c>
      <c r="J29" s="23">
        <f t="shared" si="1"/>
        <v>1729603.6170000003</v>
      </c>
      <c r="K29" s="23">
        <v>2731401.287</v>
      </c>
      <c r="L29" s="23">
        <v>2461115.137</v>
      </c>
      <c r="M29" s="23">
        <v>76072.439</v>
      </c>
      <c r="N29" s="23">
        <v>76403.374</v>
      </c>
      <c r="O29" s="23">
        <v>197974.216</v>
      </c>
      <c r="P29" s="24">
        <f t="shared" si="2"/>
        <v>12786.684140877975</v>
      </c>
      <c r="Q29" s="31">
        <v>135266</v>
      </c>
      <c r="R29" s="26"/>
    </row>
    <row r="30" spans="1:18" ht="11.25">
      <c r="A30" s="19" t="s">
        <v>75</v>
      </c>
      <c r="B30" s="20">
        <v>528</v>
      </c>
      <c r="C30" s="58" t="str">
        <f>VLOOKUP(B30,'[1]listing13'!$E$8:$H$345,4,0)</f>
        <v>HRM</v>
      </c>
      <c r="D30" s="20" t="s">
        <v>31</v>
      </c>
      <c r="E30" s="27" t="s">
        <v>180</v>
      </c>
      <c r="F30" s="23">
        <v>8220643.1</v>
      </c>
      <c r="G30" s="23">
        <v>820405.728</v>
      </c>
      <c r="H30" s="23">
        <f t="shared" si="0"/>
        <v>7400237.3719999995</v>
      </c>
      <c r="I30" s="23">
        <v>179079.44</v>
      </c>
      <c r="J30" s="23">
        <f t="shared" si="1"/>
        <v>8041563.659999999</v>
      </c>
      <c r="K30" s="23">
        <v>821711.28</v>
      </c>
      <c r="L30" s="23">
        <v>62402.904</v>
      </c>
      <c r="M30" s="23">
        <v>550766.946</v>
      </c>
      <c r="N30" s="23">
        <v>-11430.845</v>
      </c>
      <c r="O30" s="23">
        <v>172330.278</v>
      </c>
      <c r="P30" s="24">
        <f t="shared" si="2"/>
        <v>102.38421702272363</v>
      </c>
      <c r="Q30" s="25">
        <v>78543001</v>
      </c>
      <c r="R30" s="26"/>
    </row>
    <row r="31" spans="1:18" ht="11.25">
      <c r="A31" s="19" t="s">
        <v>76</v>
      </c>
      <c r="B31" s="32">
        <v>364</v>
      </c>
      <c r="C31" s="57" t="s">
        <v>245</v>
      </c>
      <c r="D31" s="20" t="s">
        <v>47</v>
      </c>
      <c r="E31" s="27" t="s">
        <v>156</v>
      </c>
      <c r="F31" s="23">
        <v>686552.919</v>
      </c>
      <c r="G31" s="23">
        <v>572794.721</v>
      </c>
      <c r="H31" s="23">
        <f t="shared" si="0"/>
        <v>113758.19799999997</v>
      </c>
      <c r="I31" s="23">
        <v>328107.608</v>
      </c>
      <c r="J31" s="23">
        <f t="shared" si="1"/>
        <v>358445.311</v>
      </c>
      <c r="K31" s="23">
        <v>367865.818</v>
      </c>
      <c r="L31" s="23">
        <v>168193.34</v>
      </c>
      <c r="M31" s="23">
        <v>11649.64</v>
      </c>
      <c r="N31" s="23" t="s">
        <v>129</v>
      </c>
      <c r="O31" s="23">
        <v>169220.553</v>
      </c>
      <c r="P31" s="24">
        <f t="shared" si="2"/>
        <v>2337.20412740847</v>
      </c>
      <c r="Q31" s="25">
        <v>153365</v>
      </c>
      <c r="R31" s="26"/>
    </row>
    <row r="32" spans="1:18" ht="11.25">
      <c r="A32" s="19" t="s">
        <v>77</v>
      </c>
      <c r="B32" s="20">
        <v>217</v>
      </c>
      <c r="C32" s="58" t="str">
        <f>VLOOKUP(B32,'[1]listing13'!$E$8:$H$345,4,0)</f>
        <v>TEE</v>
      </c>
      <c r="D32" s="20" t="s">
        <v>16</v>
      </c>
      <c r="E32" s="27" t="s">
        <v>240</v>
      </c>
      <c r="F32" s="23">
        <v>865185.7</v>
      </c>
      <c r="G32" s="23">
        <v>620065.3</v>
      </c>
      <c r="H32" s="23">
        <f t="shared" si="0"/>
        <v>245120.3999999999</v>
      </c>
      <c r="I32" s="23">
        <v>111927.1</v>
      </c>
      <c r="J32" s="23">
        <f t="shared" si="1"/>
        <v>753258.6</v>
      </c>
      <c r="K32" s="23">
        <v>1036603.5</v>
      </c>
      <c r="L32" s="23">
        <v>693165.9</v>
      </c>
      <c r="M32" s="23">
        <v>143691.6</v>
      </c>
      <c r="N32" s="23">
        <v>-17538.1</v>
      </c>
      <c r="O32" s="23">
        <v>162061.6</v>
      </c>
      <c r="P32" s="24">
        <f t="shared" si="2"/>
        <v>4611.345034251816</v>
      </c>
      <c r="Q32" s="25">
        <v>163349</v>
      </c>
      <c r="R32" s="26"/>
    </row>
    <row r="33" spans="1:18" ht="11.25">
      <c r="A33" s="19" t="s">
        <v>78</v>
      </c>
      <c r="B33" s="20">
        <v>34</v>
      </c>
      <c r="C33" s="58" t="str">
        <f>VLOOKUP(B33,'[1]listing13'!$E$8:$H$345,4,0)</f>
        <v>SUL</v>
      </c>
      <c r="D33" s="20" t="s">
        <v>192</v>
      </c>
      <c r="E33" s="27" t="s">
        <v>191</v>
      </c>
      <c r="F33" s="23">
        <v>690682.325</v>
      </c>
      <c r="G33" s="23">
        <v>588733.038</v>
      </c>
      <c r="H33" s="23">
        <f t="shared" si="0"/>
        <v>101949.28700000001</v>
      </c>
      <c r="I33" s="23">
        <v>314560.472</v>
      </c>
      <c r="J33" s="23">
        <f t="shared" si="1"/>
        <v>376121.85299999994</v>
      </c>
      <c r="K33" s="23">
        <v>990035.87</v>
      </c>
      <c r="L33" s="23">
        <v>668157.746</v>
      </c>
      <c r="M33" s="23">
        <v>174430.068</v>
      </c>
      <c r="N33" s="23">
        <v>-15490.945</v>
      </c>
      <c r="O33" s="23">
        <v>117212.254</v>
      </c>
      <c r="P33" s="24">
        <f t="shared" si="2"/>
        <v>5754.442229429943</v>
      </c>
      <c r="Q33" s="25">
        <v>65362</v>
      </c>
      <c r="R33" s="26"/>
    </row>
    <row r="34" spans="1:18" ht="11.25">
      <c r="A34" s="19" t="s">
        <v>79</v>
      </c>
      <c r="B34" s="20">
        <v>513</v>
      </c>
      <c r="C34" s="58" t="str">
        <f>VLOOKUP(B34,'[1]listing13'!$E$8:$H$345,4,0)</f>
        <v>DZS</v>
      </c>
      <c r="D34" s="20" t="s">
        <v>16</v>
      </c>
      <c r="E34" s="27" t="s">
        <v>42</v>
      </c>
      <c r="F34" s="23">
        <v>13190916.606</v>
      </c>
      <c r="G34" s="23">
        <v>1315446.94</v>
      </c>
      <c r="H34" s="23">
        <f t="shared" si="0"/>
        <v>11875469.666000001</v>
      </c>
      <c r="I34" s="23">
        <v>10014104.675</v>
      </c>
      <c r="J34" s="23">
        <f t="shared" si="1"/>
        <v>3176811.931</v>
      </c>
      <c r="K34" s="23">
        <v>1577167.334</v>
      </c>
      <c r="L34" s="23">
        <v>4023610.471</v>
      </c>
      <c r="M34" s="23">
        <v>379811.952</v>
      </c>
      <c r="N34" s="23">
        <v>2937147.96</v>
      </c>
      <c r="O34" s="23">
        <v>109797.57</v>
      </c>
      <c r="P34" s="24">
        <f t="shared" si="2"/>
        <v>41.64945173385775</v>
      </c>
      <c r="Q34" s="25">
        <v>76275000</v>
      </c>
      <c r="R34" s="26"/>
    </row>
    <row r="35" spans="1:18" ht="11.25">
      <c r="A35" s="19" t="s">
        <v>80</v>
      </c>
      <c r="B35" s="20">
        <v>521</v>
      </c>
      <c r="C35" s="58" t="str">
        <f>VLOOKUP(B35,'[1]listing13'!$E$8:$H$345,4,0)</f>
        <v>JTB</v>
      </c>
      <c r="D35" s="20" t="s">
        <v>31</v>
      </c>
      <c r="E35" s="33" t="s">
        <v>37</v>
      </c>
      <c r="F35" s="23">
        <v>11809088.517</v>
      </c>
      <c r="G35" s="23">
        <v>4197470.318</v>
      </c>
      <c r="H35" s="23">
        <f t="shared" si="0"/>
        <v>7611618.199000001</v>
      </c>
      <c r="I35" s="23">
        <v>3443409.186</v>
      </c>
      <c r="J35" s="23">
        <f t="shared" si="1"/>
        <v>8365679.331</v>
      </c>
      <c r="K35" s="23">
        <v>1225124.247</v>
      </c>
      <c r="L35" s="23">
        <v>544969.131</v>
      </c>
      <c r="M35" s="23">
        <v>534493.505</v>
      </c>
      <c r="N35" s="23">
        <v>-30376.875</v>
      </c>
      <c r="O35" s="23">
        <v>100429.795</v>
      </c>
      <c r="P35" s="24">
        <f t="shared" si="2"/>
        <v>83.65679331</v>
      </c>
      <c r="Q35" s="25">
        <v>100000000</v>
      </c>
      <c r="R35" s="26"/>
    </row>
    <row r="36" spans="1:18" ht="11.25">
      <c r="A36" s="19" t="s">
        <v>81</v>
      </c>
      <c r="B36" s="20">
        <v>450</v>
      </c>
      <c r="C36" s="58" t="str">
        <f>VLOOKUP(B36,'[1]listing13'!$E$8:$H$345,4,0)</f>
        <v>ZOO</v>
      </c>
      <c r="D36" s="20" t="s">
        <v>18</v>
      </c>
      <c r="E36" s="27" t="s">
        <v>128</v>
      </c>
      <c r="F36" s="23">
        <v>1398380.9</v>
      </c>
      <c r="G36" s="23">
        <v>597738.1</v>
      </c>
      <c r="H36" s="23">
        <f aca="true" t="shared" si="3" ref="H36:H67">F36-G36</f>
        <v>800642.7999999999</v>
      </c>
      <c r="I36" s="23">
        <v>97750</v>
      </c>
      <c r="J36" s="23">
        <f t="shared" si="1"/>
        <v>1300630.9</v>
      </c>
      <c r="K36" s="23">
        <v>509701.1</v>
      </c>
      <c r="L36" s="23">
        <v>313781.3</v>
      </c>
      <c r="M36" s="23">
        <v>255381.6</v>
      </c>
      <c r="N36" s="23">
        <v>2250</v>
      </c>
      <c r="O36" s="23">
        <v>98302.8</v>
      </c>
      <c r="P36" s="24">
        <f t="shared" si="2"/>
        <v>346.37824159295053</v>
      </c>
      <c r="Q36" s="25">
        <v>3754944</v>
      </c>
      <c r="R36" s="26"/>
    </row>
    <row r="37" spans="1:18" ht="11.25">
      <c r="A37" s="19" t="s">
        <v>82</v>
      </c>
      <c r="B37" s="20">
        <v>208</v>
      </c>
      <c r="C37" s="58" t="str">
        <f>VLOOKUP(B37,'[1]listing13'!$E$8:$H$345,4,0)</f>
        <v>MMX</v>
      </c>
      <c r="D37" s="20" t="s">
        <v>18</v>
      </c>
      <c r="E37" s="27" t="s">
        <v>154</v>
      </c>
      <c r="F37" s="23">
        <v>12064880.268</v>
      </c>
      <c r="G37" s="23">
        <v>10669045.096</v>
      </c>
      <c r="H37" s="23">
        <f t="shared" si="3"/>
        <v>1395835.1719999984</v>
      </c>
      <c r="I37" s="23">
        <v>11995563.05</v>
      </c>
      <c r="J37" s="23">
        <f t="shared" si="1"/>
        <v>69317.21799999848</v>
      </c>
      <c r="K37" s="23">
        <v>9478608.632</v>
      </c>
      <c r="L37" s="23">
        <v>9285459.994</v>
      </c>
      <c r="M37" s="23">
        <v>637856.311</v>
      </c>
      <c r="N37" s="23">
        <v>546462.314</v>
      </c>
      <c r="O37" s="23">
        <v>91579.176</v>
      </c>
      <c r="P37" s="24">
        <f t="shared" si="2"/>
        <v>18.237912753921815</v>
      </c>
      <c r="Q37" s="25">
        <v>3800721</v>
      </c>
      <c r="R37" s="26"/>
    </row>
    <row r="38" spans="1:18" ht="11.25">
      <c r="A38" s="19" t="s">
        <v>85</v>
      </c>
      <c r="B38" s="20">
        <v>24</v>
      </c>
      <c r="C38" s="60" t="s">
        <v>246</v>
      </c>
      <c r="D38" s="20" t="s">
        <v>16</v>
      </c>
      <c r="E38" s="27" t="s">
        <v>232</v>
      </c>
      <c r="F38" s="23">
        <v>892410.1</v>
      </c>
      <c r="G38" s="23">
        <v>545981.7</v>
      </c>
      <c r="H38" s="23">
        <f t="shared" si="3"/>
        <v>346428.4</v>
      </c>
      <c r="I38" s="23">
        <v>346814.6</v>
      </c>
      <c r="J38" s="23">
        <f t="shared" si="1"/>
        <v>545595.5</v>
      </c>
      <c r="K38" s="23">
        <v>1426502.5</v>
      </c>
      <c r="L38" s="23">
        <v>1233573.2</v>
      </c>
      <c r="M38" s="23"/>
      <c r="N38" s="23">
        <v>94547.1</v>
      </c>
      <c r="O38" s="23">
        <v>87466</v>
      </c>
      <c r="P38" s="24">
        <f t="shared" si="2"/>
        <v>10714.337614390637</v>
      </c>
      <c r="Q38" s="25">
        <v>50922</v>
      </c>
      <c r="R38" s="26"/>
    </row>
    <row r="39" spans="1:18" ht="11.25">
      <c r="A39" s="19" t="s">
        <v>86</v>
      </c>
      <c r="B39" s="20">
        <v>492</v>
      </c>
      <c r="C39" s="58" t="str">
        <f>VLOOKUP(B39,'[1]listing13'!$E$8:$H$345,4,0)</f>
        <v>BEU</v>
      </c>
      <c r="D39" s="20" t="s">
        <v>51</v>
      </c>
      <c r="E39" s="27" t="s">
        <v>212</v>
      </c>
      <c r="F39" s="23">
        <v>1775836.794</v>
      </c>
      <c r="G39" s="23">
        <v>380374.425</v>
      </c>
      <c r="H39" s="23">
        <f t="shared" si="3"/>
        <v>1395462.369</v>
      </c>
      <c r="I39" s="23">
        <v>813910.666</v>
      </c>
      <c r="J39" s="23">
        <f aca="true" t="shared" si="4" ref="J39:J70">F39-I39</f>
        <v>961926.128</v>
      </c>
      <c r="K39" s="23">
        <v>510103.839</v>
      </c>
      <c r="L39" s="23">
        <v>239076.737</v>
      </c>
      <c r="M39" s="23">
        <v>259959.118</v>
      </c>
      <c r="N39" s="23">
        <v>73694.221</v>
      </c>
      <c r="O39" s="23">
        <v>80517.28</v>
      </c>
      <c r="P39" s="24">
        <f aca="true" t="shared" si="5" ref="P39:P70">J39*1000/Q39</f>
        <v>50.46281035437895</v>
      </c>
      <c r="Q39" s="25">
        <v>19062080</v>
      </c>
      <c r="R39" s="26"/>
    </row>
    <row r="40" spans="1:18" ht="11.25">
      <c r="A40" s="19" t="s">
        <v>89</v>
      </c>
      <c r="B40" s="32">
        <v>487</v>
      </c>
      <c r="C40" s="58" t="str">
        <f>VLOOKUP(B40,'[1]listing13'!$E$8:$H$345,4,0)</f>
        <v>AZZ</v>
      </c>
      <c r="D40" s="20" t="s">
        <v>16</v>
      </c>
      <c r="E40" s="27" t="s">
        <v>161</v>
      </c>
      <c r="F40" s="23">
        <v>1243075.98</v>
      </c>
      <c r="G40" s="23">
        <v>448159.995</v>
      </c>
      <c r="H40" s="23">
        <f t="shared" si="3"/>
        <v>794915.985</v>
      </c>
      <c r="I40" s="23">
        <v>594624.714</v>
      </c>
      <c r="J40" s="23">
        <f t="shared" si="4"/>
        <v>648451.266</v>
      </c>
      <c r="K40" s="23">
        <v>2019860.681</v>
      </c>
      <c r="L40" s="23">
        <v>1748366.262</v>
      </c>
      <c r="M40" s="23">
        <v>116952.403</v>
      </c>
      <c r="N40" s="23">
        <v>-83982.235</v>
      </c>
      <c r="O40" s="23">
        <v>63503.801</v>
      </c>
      <c r="P40" s="24">
        <f t="shared" si="5"/>
        <v>59.18327567588091</v>
      </c>
      <c r="Q40" s="25">
        <v>10956664</v>
      </c>
      <c r="R40" s="26"/>
    </row>
    <row r="41" spans="1:18" ht="11.25">
      <c r="A41" s="19" t="s">
        <v>90</v>
      </c>
      <c r="B41" s="20">
        <v>316</v>
      </c>
      <c r="C41" s="58" t="str">
        <f>VLOOKUP(B41,'[1]listing13'!$E$8:$H$345,4,0)</f>
        <v>MSR</v>
      </c>
      <c r="D41" s="20" t="s">
        <v>18</v>
      </c>
      <c r="E41" s="22" t="s">
        <v>33</v>
      </c>
      <c r="F41" s="23">
        <v>455860.108</v>
      </c>
      <c r="G41" s="23">
        <v>81167.174</v>
      </c>
      <c r="H41" s="23">
        <f t="shared" si="3"/>
        <v>374692.934</v>
      </c>
      <c r="I41" s="23">
        <v>59780.809</v>
      </c>
      <c r="J41" s="23">
        <f t="shared" si="4"/>
        <v>396079.299</v>
      </c>
      <c r="K41" s="23">
        <v>107731.826</v>
      </c>
      <c r="L41" s="23">
        <v>0</v>
      </c>
      <c r="M41" s="23">
        <v>94127.694</v>
      </c>
      <c r="N41" s="23">
        <v>45935.191</v>
      </c>
      <c r="O41" s="23">
        <v>52001.314</v>
      </c>
      <c r="P41" s="24">
        <f t="shared" si="5"/>
        <v>1438.4053566240557</v>
      </c>
      <c r="Q41" s="25">
        <v>275360</v>
      </c>
      <c r="R41" s="26"/>
    </row>
    <row r="42" spans="1:18" ht="11.25">
      <c r="A42" s="19" t="s">
        <v>92</v>
      </c>
      <c r="B42" s="20">
        <v>353</v>
      </c>
      <c r="C42" s="58" t="str">
        <f>VLOOKUP(B42,'[1]listing13'!$E$8:$H$345,4,0)</f>
        <v>HZB</v>
      </c>
      <c r="D42" s="20" t="s">
        <v>217</v>
      </c>
      <c r="E42" s="27" t="s">
        <v>216</v>
      </c>
      <c r="F42" s="23">
        <v>500516.536</v>
      </c>
      <c r="G42" s="23">
        <v>182631.38</v>
      </c>
      <c r="H42" s="23">
        <f t="shared" si="3"/>
        <v>317885.156</v>
      </c>
      <c r="I42" s="23">
        <v>51143.58</v>
      </c>
      <c r="J42" s="23">
        <f t="shared" si="4"/>
        <v>449372.956</v>
      </c>
      <c r="K42" s="23">
        <v>274182.3</v>
      </c>
      <c r="L42" s="23">
        <v>64761.273</v>
      </c>
      <c r="M42" s="23">
        <v>153951.327</v>
      </c>
      <c r="N42" s="23" t="s">
        <v>129</v>
      </c>
      <c r="O42" s="23">
        <v>49922.73</v>
      </c>
      <c r="P42" s="24">
        <f t="shared" si="5"/>
        <v>4498.272815543699</v>
      </c>
      <c r="Q42" s="25">
        <v>99899</v>
      </c>
      <c r="R42" s="26"/>
    </row>
    <row r="43" spans="1:18" ht="11.25">
      <c r="A43" s="19" t="s">
        <v>93</v>
      </c>
      <c r="B43" s="30">
        <v>26</v>
      </c>
      <c r="C43" s="58" t="str">
        <f>VLOOKUP(B43,'[1]listing13'!$E$8:$H$345,4,0)</f>
        <v>MMH</v>
      </c>
      <c r="D43" s="30" t="s">
        <v>16</v>
      </c>
      <c r="E43" s="22" t="s">
        <v>98</v>
      </c>
      <c r="F43" s="23">
        <v>553040.408</v>
      </c>
      <c r="G43" s="23">
        <v>428347.671</v>
      </c>
      <c r="H43" s="23">
        <f t="shared" si="3"/>
        <v>124692.73700000008</v>
      </c>
      <c r="I43" s="23">
        <v>33181.046</v>
      </c>
      <c r="J43" s="23">
        <f t="shared" si="4"/>
        <v>519859.3620000001</v>
      </c>
      <c r="K43" s="23">
        <v>1210015.435</v>
      </c>
      <c r="L43" s="23">
        <v>1120624.251</v>
      </c>
      <c r="M43" s="23">
        <v>33554.286</v>
      </c>
      <c r="N43" s="23">
        <v>-389.934</v>
      </c>
      <c r="O43" s="23">
        <v>49859.362</v>
      </c>
      <c r="P43" s="24">
        <f t="shared" si="5"/>
        <v>8961.856330161358</v>
      </c>
      <c r="Q43" s="25">
        <v>58008</v>
      </c>
      <c r="R43" s="26"/>
    </row>
    <row r="44" spans="1:18" ht="12" thickBot="1">
      <c r="A44" s="19" t="s">
        <v>95</v>
      </c>
      <c r="B44" s="20">
        <v>244</v>
      </c>
      <c r="C44" s="61" t="s">
        <v>247</v>
      </c>
      <c r="D44" s="20" t="s">
        <v>16</v>
      </c>
      <c r="E44" s="27" t="s">
        <v>155</v>
      </c>
      <c r="F44" s="23">
        <v>324071.783</v>
      </c>
      <c r="G44" s="23">
        <v>122128.404</v>
      </c>
      <c r="H44" s="23">
        <f t="shared" si="3"/>
        <v>201943.37900000002</v>
      </c>
      <c r="I44" s="23">
        <v>112545.641</v>
      </c>
      <c r="J44" s="23">
        <f t="shared" si="4"/>
        <v>211526.142</v>
      </c>
      <c r="K44" s="23">
        <v>957939.319</v>
      </c>
      <c r="L44" s="23">
        <v>848597.02</v>
      </c>
      <c r="M44" s="23">
        <v>63311.556</v>
      </c>
      <c r="N44" s="23" t="s">
        <v>129</v>
      </c>
      <c r="O44" s="23">
        <v>41427.669</v>
      </c>
      <c r="P44" s="24">
        <f t="shared" si="5"/>
        <v>2659.2009805770317</v>
      </c>
      <c r="Q44" s="25">
        <v>79545</v>
      </c>
      <c r="R44" s="26"/>
    </row>
    <row r="45" spans="1:18" ht="11.25">
      <c r="A45" s="19" t="s">
        <v>96</v>
      </c>
      <c r="B45" s="20">
        <v>317</v>
      </c>
      <c r="C45" s="58" t="str">
        <f>VLOOKUP(B45,'[1]listing13'!$E$8:$H$345,4,0)</f>
        <v>SIL</v>
      </c>
      <c r="D45" s="20" t="s">
        <v>51</v>
      </c>
      <c r="E45" s="27" t="s">
        <v>139</v>
      </c>
      <c r="F45" s="23">
        <v>5176832.807</v>
      </c>
      <c r="G45" s="23">
        <v>902215.467</v>
      </c>
      <c r="H45" s="23">
        <f t="shared" si="3"/>
        <v>4274617.34</v>
      </c>
      <c r="I45" s="23">
        <v>2154468.875</v>
      </c>
      <c r="J45" s="23">
        <f t="shared" si="4"/>
        <v>3022363.932</v>
      </c>
      <c r="K45" s="23">
        <v>1220652.786</v>
      </c>
      <c r="L45" s="23">
        <v>999593.349</v>
      </c>
      <c r="M45" s="23">
        <v>177506.458</v>
      </c>
      <c r="N45" s="23" t="s">
        <v>129</v>
      </c>
      <c r="O45" s="23">
        <v>39197.681</v>
      </c>
      <c r="P45" s="24">
        <f t="shared" si="5"/>
        <v>17765.444035597146</v>
      </c>
      <c r="Q45" s="25">
        <v>170126</v>
      </c>
      <c r="R45" s="26"/>
    </row>
    <row r="46" spans="1:18" ht="11.25">
      <c r="A46" s="19" t="s">
        <v>100</v>
      </c>
      <c r="B46" s="20">
        <v>236</v>
      </c>
      <c r="C46" s="58" t="str">
        <f>VLOOKUP(B46,'[1]listing13'!$E$8:$H$345,4,0)</f>
        <v>MVO</v>
      </c>
      <c r="D46" s="20" t="s">
        <v>18</v>
      </c>
      <c r="E46" s="22" t="s">
        <v>117</v>
      </c>
      <c r="F46" s="23">
        <v>3599567.27</v>
      </c>
      <c r="G46" s="23">
        <v>2049037.665</v>
      </c>
      <c r="H46" s="23">
        <f t="shared" si="3"/>
        <v>1550529.605</v>
      </c>
      <c r="I46" s="23">
        <v>2316382.083</v>
      </c>
      <c r="J46" s="23">
        <f t="shared" si="4"/>
        <v>1283185.187</v>
      </c>
      <c r="K46" s="23">
        <v>4046649.614</v>
      </c>
      <c r="L46" s="23">
        <v>2345218.242</v>
      </c>
      <c r="M46" s="23">
        <v>1522553.547</v>
      </c>
      <c r="N46" s="23">
        <v>-139451.327</v>
      </c>
      <c r="O46" s="23">
        <v>35483.849</v>
      </c>
      <c r="P46" s="24">
        <f t="shared" si="5"/>
        <v>1394.3436577385771</v>
      </c>
      <c r="Q46" s="25">
        <v>920279</v>
      </c>
      <c r="R46" s="26"/>
    </row>
    <row r="47" spans="1:18" ht="11.25">
      <c r="A47" s="19" t="s">
        <v>102</v>
      </c>
      <c r="B47" s="20">
        <v>311</v>
      </c>
      <c r="C47" s="58" t="str">
        <f>VLOOKUP(B47,'[1]listing13'!$E$8:$H$345,4,0)</f>
        <v>DES</v>
      </c>
      <c r="D47" s="20" t="s">
        <v>31</v>
      </c>
      <c r="E47" s="22" t="s">
        <v>41</v>
      </c>
      <c r="F47" s="23">
        <v>667816.341</v>
      </c>
      <c r="G47" s="23">
        <v>311128.344</v>
      </c>
      <c r="H47" s="23">
        <f t="shared" si="3"/>
        <v>356687.99700000003</v>
      </c>
      <c r="I47" s="23">
        <v>5722.382</v>
      </c>
      <c r="J47" s="23">
        <f t="shared" si="4"/>
        <v>662093.959</v>
      </c>
      <c r="K47" s="23">
        <v>313486.948</v>
      </c>
      <c r="L47" s="23">
        <v>45030.112</v>
      </c>
      <c r="M47" s="23">
        <v>229807.045</v>
      </c>
      <c r="N47" s="23">
        <v>0</v>
      </c>
      <c r="O47" s="23">
        <v>34784.812</v>
      </c>
      <c r="P47" s="24">
        <f t="shared" si="5"/>
        <v>8950.965390907002</v>
      </c>
      <c r="Q47" s="25">
        <v>73969</v>
      </c>
      <c r="R47" s="26"/>
    </row>
    <row r="48" spans="1:18" ht="11.25">
      <c r="A48" s="19" t="s">
        <v>104</v>
      </c>
      <c r="B48" s="20">
        <v>444</v>
      </c>
      <c r="C48" s="58" t="str">
        <f>VLOOKUP(B48,'[1]listing13'!$E$8:$H$345,4,0)</f>
        <v>BDL</v>
      </c>
      <c r="D48" s="20" t="s">
        <v>221</v>
      </c>
      <c r="E48" s="27" t="s">
        <v>222</v>
      </c>
      <c r="F48" s="23">
        <v>3091931.053</v>
      </c>
      <c r="G48" s="23">
        <v>1273020.243</v>
      </c>
      <c r="H48" s="23">
        <f t="shared" si="3"/>
        <v>1818910.8099999998</v>
      </c>
      <c r="I48" s="23">
        <v>811873.008</v>
      </c>
      <c r="J48" s="23">
        <f t="shared" si="4"/>
        <v>2280058.045</v>
      </c>
      <c r="K48" s="23">
        <v>809787.486</v>
      </c>
      <c r="L48" s="23">
        <v>668956.982</v>
      </c>
      <c r="M48" s="23">
        <v>78445.879</v>
      </c>
      <c r="N48" s="23">
        <v>-24092.752</v>
      </c>
      <c r="O48" s="23">
        <v>34432.674</v>
      </c>
      <c r="P48" s="24">
        <f t="shared" si="5"/>
        <v>2748.3095253018846</v>
      </c>
      <c r="Q48" s="25">
        <v>829622</v>
      </c>
      <c r="R48" s="26"/>
    </row>
    <row r="49" spans="1:18" ht="11.25">
      <c r="A49" s="19" t="s">
        <v>106</v>
      </c>
      <c r="B49" s="20">
        <v>506</v>
      </c>
      <c r="C49" s="58" t="str">
        <f>VLOOKUP(B49,'[1]listing13'!$E$8:$H$345,4,0)</f>
        <v>EUD</v>
      </c>
      <c r="D49" s="20" t="s">
        <v>31</v>
      </c>
      <c r="E49" s="27" t="s">
        <v>30</v>
      </c>
      <c r="F49" s="23">
        <v>6086466.71</v>
      </c>
      <c r="G49" s="23">
        <v>3293437.909</v>
      </c>
      <c r="H49" s="23">
        <f t="shared" si="3"/>
        <v>2793028.801</v>
      </c>
      <c r="I49" s="23">
        <v>2316578.025</v>
      </c>
      <c r="J49" s="23">
        <f t="shared" si="4"/>
        <v>3769888.685</v>
      </c>
      <c r="K49" s="23">
        <v>3553377.334</v>
      </c>
      <c r="L49" s="23">
        <v>0</v>
      </c>
      <c r="M49" s="23">
        <v>3534467.535</v>
      </c>
      <c r="N49" s="23">
        <v>20287.256</v>
      </c>
      <c r="O49" s="23">
        <v>33804.526</v>
      </c>
      <c r="P49" s="24">
        <f t="shared" si="5"/>
        <v>313.5036829870249</v>
      </c>
      <c r="Q49" s="25">
        <v>12025022</v>
      </c>
      <c r="R49" s="26"/>
    </row>
    <row r="50" spans="1:18" ht="11.25">
      <c r="A50" s="19" t="s">
        <v>107</v>
      </c>
      <c r="B50" s="20">
        <v>423</v>
      </c>
      <c r="C50" s="58" t="str">
        <f>VLOOKUP(B50,'[1]listing13'!$E$8:$H$345,4,0)</f>
        <v>ATI</v>
      </c>
      <c r="D50" s="20" t="s">
        <v>31</v>
      </c>
      <c r="E50" s="22" t="s">
        <v>94</v>
      </c>
      <c r="F50" s="23">
        <v>2881327.158</v>
      </c>
      <c r="G50" s="23">
        <v>1166056.866</v>
      </c>
      <c r="H50" s="23">
        <f t="shared" si="3"/>
        <v>1715270.292</v>
      </c>
      <c r="I50" s="23">
        <v>1879683.073</v>
      </c>
      <c r="J50" s="23">
        <f t="shared" si="4"/>
        <v>1001644.0849999997</v>
      </c>
      <c r="K50" s="23">
        <v>183788.951</v>
      </c>
      <c r="L50" s="23">
        <v>75946.949</v>
      </c>
      <c r="M50" s="23">
        <v>136269.338</v>
      </c>
      <c r="N50" s="23">
        <v>3719.8</v>
      </c>
      <c r="O50" s="23">
        <v>32147.136</v>
      </c>
      <c r="P50" s="24">
        <f t="shared" si="5"/>
        <v>661.7749832845743</v>
      </c>
      <c r="Q50" s="25">
        <v>1513572</v>
      </c>
      <c r="R50" s="26"/>
    </row>
    <row r="51" spans="1:18" ht="11.25">
      <c r="A51" s="19" t="s">
        <v>110</v>
      </c>
      <c r="B51" s="20">
        <v>412</v>
      </c>
      <c r="C51" s="58" t="str">
        <f>VLOOKUP(B51,'[1]listing13'!$E$8:$H$345,4,0)</f>
        <v>OTL</v>
      </c>
      <c r="D51" s="20" t="s">
        <v>47</v>
      </c>
      <c r="E51" s="22" t="s">
        <v>46</v>
      </c>
      <c r="F51" s="23">
        <v>575196.999</v>
      </c>
      <c r="G51" s="23">
        <v>265707.936</v>
      </c>
      <c r="H51" s="23">
        <f t="shared" si="3"/>
        <v>309489.06299999997</v>
      </c>
      <c r="I51" s="23">
        <v>265525.938</v>
      </c>
      <c r="J51" s="23">
        <f t="shared" si="4"/>
        <v>309671.0609999999</v>
      </c>
      <c r="K51" s="23">
        <v>362727.068</v>
      </c>
      <c r="L51" s="23">
        <v>335733.314</v>
      </c>
      <c r="M51" s="23">
        <v>0</v>
      </c>
      <c r="N51" s="23">
        <v>163.415</v>
      </c>
      <c r="O51" s="23">
        <v>25488.828</v>
      </c>
      <c r="P51" s="24">
        <f t="shared" si="5"/>
        <v>1090.1492309804514</v>
      </c>
      <c r="Q51" s="25">
        <v>284063</v>
      </c>
      <c r="R51" s="26"/>
    </row>
    <row r="52" spans="1:18" ht="11.25">
      <c r="A52" s="19" t="s">
        <v>111</v>
      </c>
      <c r="B52" s="20">
        <v>279</v>
      </c>
      <c r="C52" s="57" t="s">
        <v>248</v>
      </c>
      <c r="D52" s="20" t="s">
        <v>16</v>
      </c>
      <c r="E52" s="27" t="s">
        <v>178</v>
      </c>
      <c r="F52" s="23">
        <v>381403.107</v>
      </c>
      <c r="G52" s="23">
        <v>164699.607</v>
      </c>
      <c r="H52" s="23">
        <f t="shared" si="3"/>
        <v>216703.50000000003</v>
      </c>
      <c r="I52" s="23"/>
      <c r="J52" s="23">
        <f t="shared" si="4"/>
        <v>381403.107</v>
      </c>
      <c r="K52" s="23">
        <v>1558735.229</v>
      </c>
      <c r="L52" s="23" t="s">
        <v>129</v>
      </c>
      <c r="M52" s="23">
        <v>1540805.658</v>
      </c>
      <c r="N52" s="23" t="s">
        <v>129</v>
      </c>
      <c r="O52" s="23">
        <v>16136.614</v>
      </c>
      <c r="P52" s="24">
        <f t="shared" si="5"/>
        <v>2552.3010472780807</v>
      </c>
      <c r="Q52" s="25">
        <v>149435</v>
      </c>
      <c r="R52" s="26"/>
    </row>
    <row r="53" spans="1:18" ht="11.25">
      <c r="A53" s="19" t="s">
        <v>114</v>
      </c>
      <c r="B53" s="20">
        <v>331</v>
      </c>
      <c r="C53" s="58" t="str">
        <f>VLOOKUP(B53,'[1]listing13'!$E$8:$H$345,4,0)</f>
        <v>ORD</v>
      </c>
      <c r="D53" s="20" t="s">
        <v>47</v>
      </c>
      <c r="E53" s="22" t="s">
        <v>56</v>
      </c>
      <c r="F53" s="23">
        <v>255005.171</v>
      </c>
      <c r="G53" s="23">
        <v>80765.317</v>
      </c>
      <c r="H53" s="23">
        <f t="shared" si="3"/>
        <v>174239.854</v>
      </c>
      <c r="I53" s="23">
        <v>123767.231</v>
      </c>
      <c r="J53" s="23">
        <f t="shared" si="4"/>
        <v>131237.94</v>
      </c>
      <c r="K53" s="23">
        <v>184000</v>
      </c>
      <c r="L53" s="23">
        <v>171800</v>
      </c>
      <c r="M53" s="23">
        <v>171800</v>
      </c>
      <c r="N53" s="23">
        <v>4938.685</v>
      </c>
      <c r="O53" s="23">
        <v>15424.817</v>
      </c>
      <c r="P53" s="24">
        <f t="shared" si="5"/>
        <v>541.9002316449267</v>
      </c>
      <c r="Q53" s="25">
        <v>242181</v>
      </c>
      <c r="R53" s="26"/>
    </row>
    <row r="54" spans="1:18" ht="11.25">
      <c r="A54" s="19" t="s">
        <v>116</v>
      </c>
      <c r="B54" s="20">
        <v>464</v>
      </c>
      <c r="C54" s="58" t="str">
        <f>VLOOKUP(B54,'[1]listing13'!$E$8:$H$345,4,0)</f>
        <v>TAL</v>
      </c>
      <c r="D54" s="20" t="s">
        <v>51</v>
      </c>
      <c r="E54" s="27" t="s">
        <v>214</v>
      </c>
      <c r="F54" s="23">
        <v>863496.87</v>
      </c>
      <c r="G54" s="23">
        <v>433539.426</v>
      </c>
      <c r="H54" s="23">
        <f t="shared" si="3"/>
        <v>429957.444</v>
      </c>
      <c r="I54" s="23">
        <v>606700.09</v>
      </c>
      <c r="J54" s="23">
        <f t="shared" si="4"/>
        <v>256796.78000000003</v>
      </c>
      <c r="K54" s="23">
        <v>627526.136</v>
      </c>
      <c r="L54" s="23">
        <v>415841.027</v>
      </c>
      <c r="M54" s="23">
        <v>118592.568</v>
      </c>
      <c r="N54" s="23">
        <v>-69795.436</v>
      </c>
      <c r="O54" s="23">
        <v>15272.973</v>
      </c>
      <c r="P54" s="24">
        <f t="shared" si="5"/>
        <v>369.8834737218119</v>
      </c>
      <c r="Q54" s="25">
        <v>694264</v>
      </c>
      <c r="R54" s="26"/>
    </row>
    <row r="55" spans="1:18" ht="11.25">
      <c r="A55" s="19" t="s">
        <v>118</v>
      </c>
      <c r="B55" s="20">
        <v>315</v>
      </c>
      <c r="C55" s="58" t="str">
        <f>VLOOKUP(B55,'[1]listing13'!$E$8:$H$345,4,0)</f>
        <v>BHR</v>
      </c>
      <c r="D55" s="20" t="s">
        <v>16</v>
      </c>
      <c r="E55" s="27" t="s">
        <v>219</v>
      </c>
      <c r="F55" s="23">
        <v>157309.964</v>
      </c>
      <c r="G55" s="23">
        <v>36.247</v>
      </c>
      <c r="H55" s="23">
        <f t="shared" si="3"/>
        <v>157273.717</v>
      </c>
      <c r="I55" s="23">
        <v>57554.94</v>
      </c>
      <c r="J55" s="23">
        <f t="shared" si="4"/>
        <v>99755.024</v>
      </c>
      <c r="K55" s="23">
        <v>18500</v>
      </c>
      <c r="L55" s="23"/>
      <c r="M55" s="23">
        <v>2909.546</v>
      </c>
      <c r="N55" s="23"/>
      <c r="O55" s="23">
        <v>14031.409</v>
      </c>
      <c r="P55" s="24">
        <f t="shared" si="5"/>
        <v>462.4582719071329</v>
      </c>
      <c r="Q55" s="25">
        <v>215706</v>
      </c>
      <c r="R55" s="26"/>
    </row>
    <row r="56" spans="1:18" ht="11.25">
      <c r="A56" s="19" t="s">
        <v>120</v>
      </c>
      <c r="B56" s="20">
        <v>61</v>
      </c>
      <c r="C56" s="58" t="str">
        <f>VLOOKUP(B56,'[1]listing13'!$E$8:$H$345,4,0)</f>
        <v>JGV</v>
      </c>
      <c r="D56" s="20" t="s">
        <v>31</v>
      </c>
      <c r="E56" s="22" t="s">
        <v>105</v>
      </c>
      <c r="F56" s="23">
        <v>250479.69</v>
      </c>
      <c r="G56" s="23">
        <v>62522.442</v>
      </c>
      <c r="H56" s="23">
        <f t="shared" si="3"/>
        <v>187957.248</v>
      </c>
      <c r="I56" s="23">
        <v>49516.513</v>
      </c>
      <c r="J56" s="23">
        <f t="shared" si="4"/>
        <v>200963.177</v>
      </c>
      <c r="K56" s="23">
        <v>170444.456</v>
      </c>
      <c r="L56" s="23">
        <v>71226.968</v>
      </c>
      <c r="M56" s="23">
        <v>81606.202</v>
      </c>
      <c r="N56" s="23">
        <v>1983.208</v>
      </c>
      <c r="O56" s="23">
        <v>13886.949</v>
      </c>
      <c r="P56" s="24">
        <f t="shared" si="5"/>
        <v>2709.5306260027774</v>
      </c>
      <c r="Q56" s="25">
        <v>74169</v>
      </c>
      <c r="R56" s="26"/>
    </row>
    <row r="57" spans="1:18" ht="11.25">
      <c r="A57" s="19" t="s">
        <v>122</v>
      </c>
      <c r="B57" s="20">
        <v>234</v>
      </c>
      <c r="C57" s="58" t="str">
        <f>VLOOKUP(B57,'[1]listing13'!$E$8:$H$345,4,0)</f>
        <v>GHC</v>
      </c>
      <c r="D57" s="20" t="s">
        <v>51</v>
      </c>
      <c r="E57" s="22" t="s">
        <v>97</v>
      </c>
      <c r="F57" s="23">
        <v>5837104.257</v>
      </c>
      <c r="G57" s="23">
        <v>4312695.294</v>
      </c>
      <c r="H57" s="23">
        <f t="shared" si="3"/>
        <v>1524408.9630000005</v>
      </c>
      <c r="I57" s="23">
        <v>4985001.909</v>
      </c>
      <c r="J57" s="23">
        <f t="shared" si="4"/>
        <v>852102.3480000002</v>
      </c>
      <c r="K57" s="23">
        <v>2345386.041</v>
      </c>
      <c r="L57" s="23">
        <v>1980301.984</v>
      </c>
      <c r="M57" s="23">
        <v>386852.741</v>
      </c>
      <c r="N57" s="23">
        <v>39958.59</v>
      </c>
      <c r="O57" s="23">
        <v>13876.667</v>
      </c>
      <c r="P57" s="24">
        <f t="shared" si="5"/>
        <v>3514.3458327834246</v>
      </c>
      <c r="Q57" s="25">
        <v>242464</v>
      </c>
      <c r="R57" s="26"/>
    </row>
    <row r="58" spans="1:18" ht="11.25">
      <c r="A58" s="19" t="s">
        <v>123</v>
      </c>
      <c r="B58" s="20">
        <v>41</v>
      </c>
      <c r="C58" s="58" t="str">
        <f>VLOOKUP(B58,'[1]listing13'!$E$8:$H$345,4,0)</f>
        <v>TVL</v>
      </c>
      <c r="D58" s="20" t="s">
        <v>16</v>
      </c>
      <c r="E58" s="22" t="s">
        <v>17</v>
      </c>
      <c r="F58" s="23">
        <v>591645.697</v>
      </c>
      <c r="G58" s="23">
        <v>30131.362</v>
      </c>
      <c r="H58" s="23">
        <f t="shared" si="3"/>
        <v>561514.3350000001</v>
      </c>
      <c r="I58" s="23">
        <v>230245.958</v>
      </c>
      <c r="J58" s="23">
        <f t="shared" si="4"/>
        <v>361399.73900000006</v>
      </c>
      <c r="K58" s="23">
        <v>123464.837</v>
      </c>
      <c r="L58" s="23">
        <v>0</v>
      </c>
      <c r="M58" s="23">
        <v>108574.684</v>
      </c>
      <c r="N58" s="23">
        <v>0</v>
      </c>
      <c r="O58" s="23">
        <v>11681.137</v>
      </c>
      <c r="P58" s="24">
        <f t="shared" si="5"/>
        <v>2944.0974550727474</v>
      </c>
      <c r="Q58" s="25">
        <v>122754</v>
      </c>
      <c r="R58" s="26"/>
    </row>
    <row r="59" spans="1:18" ht="11.25">
      <c r="A59" s="19" t="s">
        <v>124</v>
      </c>
      <c r="B59" s="20">
        <v>380</v>
      </c>
      <c r="C59" s="58" t="str">
        <f>VLOOKUP(B59,'[1]listing13'!$E$8:$H$345,4,0)</f>
        <v>DHU</v>
      </c>
      <c r="D59" s="20" t="s">
        <v>18</v>
      </c>
      <c r="E59" s="27" t="s">
        <v>143</v>
      </c>
      <c r="F59" s="23">
        <v>1073485.444</v>
      </c>
      <c r="G59" s="23">
        <v>205919.812</v>
      </c>
      <c r="H59" s="23">
        <f t="shared" si="3"/>
        <v>867565.6319999999</v>
      </c>
      <c r="I59" s="23">
        <v>600492.125</v>
      </c>
      <c r="J59" s="23">
        <f t="shared" si="4"/>
        <v>472993.3189999999</v>
      </c>
      <c r="K59" s="23">
        <v>1413934.74</v>
      </c>
      <c r="L59" s="23">
        <v>1115681.545</v>
      </c>
      <c r="M59" s="23">
        <v>291265.648</v>
      </c>
      <c r="N59" s="23">
        <v>8087.41</v>
      </c>
      <c r="O59" s="23">
        <v>11129.456</v>
      </c>
      <c r="P59" s="24">
        <f t="shared" si="5"/>
        <v>1252.0503447819467</v>
      </c>
      <c r="Q59" s="25">
        <v>377775</v>
      </c>
      <c r="R59" s="26"/>
    </row>
    <row r="60" spans="1:18" ht="11.25">
      <c r="A60" s="19" t="s">
        <v>125</v>
      </c>
      <c r="B60" s="20">
        <v>5</v>
      </c>
      <c r="C60" s="58" t="str">
        <f>VLOOKUP(B60,'[1]listing13'!$E$8:$H$345,4,0)</f>
        <v>TLG</v>
      </c>
      <c r="D60" s="20" t="s">
        <v>31</v>
      </c>
      <c r="E60" s="22" t="s">
        <v>43</v>
      </c>
      <c r="F60" s="23">
        <v>736384.557</v>
      </c>
      <c r="G60" s="23">
        <v>182397.994</v>
      </c>
      <c r="H60" s="23">
        <f t="shared" si="3"/>
        <v>553986.5630000001</v>
      </c>
      <c r="I60" s="23">
        <v>21553.281</v>
      </c>
      <c r="J60" s="23">
        <f t="shared" si="4"/>
        <v>714831.2760000001</v>
      </c>
      <c r="K60" s="23">
        <v>155927.061</v>
      </c>
      <c r="L60" s="23">
        <v>22594.12</v>
      </c>
      <c r="M60" s="23">
        <v>101629.909</v>
      </c>
      <c r="N60" s="23">
        <v>-20394.216</v>
      </c>
      <c r="O60" s="23">
        <v>8138.51</v>
      </c>
      <c r="P60" s="24">
        <f t="shared" si="5"/>
        <v>5431.023218355874</v>
      </c>
      <c r="Q60" s="25">
        <v>131620</v>
      </c>
      <c r="R60" s="26"/>
    </row>
    <row r="61" spans="1:18" ht="11.25">
      <c r="A61" s="19" t="s">
        <v>126</v>
      </c>
      <c r="B61" s="20">
        <v>108</v>
      </c>
      <c r="C61" s="58" t="str">
        <f>VLOOKUP(B61,'[1]listing13'!$E$8:$H$345,4,0)</f>
        <v>HUV</v>
      </c>
      <c r="D61" s="20" t="s">
        <v>51</v>
      </c>
      <c r="E61" s="27" t="s">
        <v>160</v>
      </c>
      <c r="F61" s="23">
        <v>1082748.1</v>
      </c>
      <c r="G61" s="23">
        <v>807516.4</v>
      </c>
      <c r="H61" s="23">
        <f t="shared" si="3"/>
        <v>275231.70000000007</v>
      </c>
      <c r="I61" s="23">
        <v>754882.9</v>
      </c>
      <c r="J61" s="23">
        <f t="shared" si="4"/>
        <v>327865.20000000007</v>
      </c>
      <c r="K61" s="23">
        <v>2374854</v>
      </c>
      <c r="L61" s="23" t="s">
        <v>129</v>
      </c>
      <c r="M61" s="23">
        <v>2366507.5</v>
      </c>
      <c r="N61" s="23" t="s">
        <v>129</v>
      </c>
      <c r="O61" s="23">
        <v>7512.3</v>
      </c>
      <c r="P61" s="24">
        <f t="shared" si="5"/>
        <v>2277.4901187143564</v>
      </c>
      <c r="Q61" s="25">
        <v>143959</v>
      </c>
      <c r="R61" s="26"/>
    </row>
    <row r="62" spans="1:18" ht="11.25">
      <c r="A62" s="19" t="s">
        <v>127</v>
      </c>
      <c r="B62" s="20">
        <v>386</v>
      </c>
      <c r="C62" s="58" t="str">
        <f>VLOOKUP(B62,'[1]listing13'!$E$8:$H$345,4,0)</f>
        <v>TUS</v>
      </c>
      <c r="D62" s="20" t="s">
        <v>51</v>
      </c>
      <c r="E62" s="22" t="s">
        <v>57</v>
      </c>
      <c r="F62" s="23">
        <v>2014103.555</v>
      </c>
      <c r="G62" s="23">
        <v>998069.567</v>
      </c>
      <c r="H62" s="23">
        <f t="shared" si="3"/>
        <v>1016033.9879999999</v>
      </c>
      <c r="I62" s="23">
        <v>480053.314</v>
      </c>
      <c r="J62" s="23">
        <f t="shared" si="4"/>
        <v>1534050.241</v>
      </c>
      <c r="K62" s="23">
        <v>325137.199</v>
      </c>
      <c r="L62" s="23">
        <v>419456.562</v>
      </c>
      <c r="M62" s="23">
        <v>62544.085</v>
      </c>
      <c r="N62" s="23">
        <v>163300.627</v>
      </c>
      <c r="O62" s="23">
        <v>5793.438</v>
      </c>
      <c r="P62" s="24">
        <f t="shared" si="5"/>
        <v>3529.9848841517155</v>
      </c>
      <c r="Q62" s="25">
        <v>434577</v>
      </c>
      <c r="R62" s="26"/>
    </row>
    <row r="63" spans="1:18" ht="11.25">
      <c r="A63" s="19" t="s">
        <v>131</v>
      </c>
      <c r="B63" s="20">
        <v>9</v>
      </c>
      <c r="C63" s="58" t="str">
        <f>VLOOKUP(B63,'[1]listing13'!$E$8:$H$345,4,0)</f>
        <v>MNH</v>
      </c>
      <c r="D63" s="20" t="s">
        <v>18</v>
      </c>
      <c r="E63" s="22" t="s">
        <v>21</v>
      </c>
      <c r="F63" s="29">
        <v>1298661.591</v>
      </c>
      <c r="G63" s="29">
        <v>755067.934</v>
      </c>
      <c r="H63" s="23">
        <f t="shared" si="3"/>
        <v>543593.657</v>
      </c>
      <c r="I63" s="23">
        <v>1026143.759</v>
      </c>
      <c r="J63" s="23">
        <f t="shared" si="4"/>
        <v>272517.83200000005</v>
      </c>
      <c r="K63" s="23">
        <v>418566.102</v>
      </c>
      <c r="L63" s="23">
        <v>279079.882</v>
      </c>
      <c r="M63" s="23">
        <v>255527.03</v>
      </c>
      <c r="N63" s="23">
        <v>122799.197</v>
      </c>
      <c r="O63" s="23">
        <v>4962.391</v>
      </c>
      <c r="P63" s="24">
        <f t="shared" si="5"/>
        <v>574.7332821555412</v>
      </c>
      <c r="Q63" s="25">
        <v>474164</v>
      </c>
      <c r="R63" s="26"/>
    </row>
    <row r="64" spans="1:18" ht="11.25">
      <c r="A64" s="19" t="s">
        <v>132</v>
      </c>
      <c r="B64" s="20">
        <v>523</v>
      </c>
      <c r="C64" s="58" t="str">
        <f>VLOOKUP(B64,'[1]listing13'!$E$8:$H$345,4,0)</f>
        <v>DAZ</v>
      </c>
      <c r="D64" s="20" t="s">
        <v>16</v>
      </c>
      <c r="E64" s="27" t="s">
        <v>229</v>
      </c>
      <c r="F64" s="23">
        <v>175879.8</v>
      </c>
      <c r="G64" s="23">
        <v>1767.4</v>
      </c>
      <c r="H64" s="23">
        <f t="shared" si="3"/>
        <v>174112.4</v>
      </c>
      <c r="I64" s="23">
        <v>827.2</v>
      </c>
      <c r="J64" s="23">
        <f t="shared" si="4"/>
        <v>175052.59999999998</v>
      </c>
      <c r="K64" s="23">
        <v>591685</v>
      </c>
      <c r="L64" s="23" t="s">
        <v>129</v>
      </c>
      <c r="M64" s="23">
        <v>586924.6</v>
      </c>
      <c r="N64" s="23"/>
      <c r="O64" s="23">
        <v>4284.3</v>
      </c>
      <c r="P64" s="24">
        <f t="shared" si="5"/>
        <v>2336.4645898401</v>
      </c>
      <c r="Q64" s="25">
        <v>74922</v>
      </c>
      <c r="R64" s="26"/>
    </row>
    <row r="65" spans="1:18" ht="11.25">
      <c r="A65" s="19" t="s">
        <v>133</v>
      </c>
      <c r="B65" s="20">
        <v>218</v>
      </c>
      <c r="C65" s="57" t="s">
        <v>249</v>
      </c>
      <c r="D65" s="20" t="s">
        <v>51</v>
      </c>
      <c r="E65" s="27" t="s">
        <v>210</v>
      </c>
      <c r="F65" s="23">
        <v>88314.078</v>
      </c>
      <c r="G65" s="23">
        <v>47250.75</v>
      </c>
      <c r="H65" s="23">
        <f t="shared" si="3"/>
        <v>41063.327999999994</v>
      </c>
      <c r="I65" s="23">
        <v>45686.354</v>
      </c>
      <c r="J65" s="23">
        <f t="shared" si="4"/>
        <v>42627.723999999995</v>
      </c>
      <c r="K65" s="23">
        <v>1146850.86</v>
      </c>
      <c r="L65" s="23">
        <v>1059263.664</v>
      </c>
      <c r="M65" s="23">
        <v>84833.959</v>
      </c>
      <c r="N65" s="23">
        <v>2171.302</v>
      </c>
      <c r="O65" s="23">
        <v>3574.172</v>
      </c>
      <c r="P65" s="24">
        <f t="shared" si="5"/>
        <v>576.2683718163629</v>
      </c>
      <c r="Q65" s="25">
        <v>73972</v>
      </c>
      <c r="R65" s="26"/>
    </row>
    <row r="66" spans="1:18" ht="11.25">
      <c r="A66" s="19" t="s">
        <v>134</v>
      </c>
      <c r="B66" s="20">
        <v>187</v>
      </c>
      <c r="C66" s="58" t="str">
        <f>VLOOKUP(B66,'[1]listing13'!$E$8:$H$345,4,0)</f>
        <v>ALD</v>
      </c>
      <c r="D66" s="20" t="s">
        <v>18</v>
      </c>
      <c r="E66" s="22" t="s">
        <v>121</v>
      </c>
      <c r="F66" s="23">
        <v>118647.897</v>
      </c>
      <c r="G66" s="23">
        <v>62324.268</v>
      </c>
      <c r="H66" s="23">
        <f t="shared" si="3"/>
        <v>56323.629</v>
      </c>
      <c r="I66" s="23">
        <v>46133.771</v>
      </c>
      <c r="J66" s="23">
        <f t="shared" si="4"/>
        <v>72514.12599999999</v>
      </c>
      <c r="K66" s="23">
        <v>121758.95</v>
      </c>
      <c r="L66" s="23">
        <v>107082.278</v>
      </c>
      <c r="M66" s="23">
        <v>3832.004</v>
      </c>
      <c r="N66" s="23">
        <v>3832.004</v>
      </c>
      <c r="O66" s="23">
        <v>3448.804</v>
      </c>
      <c r="P66" s="24">
        <f t="shared" si="5"/>
        <v>580.4659312862219</v>
      </c>
      <c r="Q66" s="25">
        <v>124924</v>
      </c>
      <c r="R66" s="26"/>
    </row>
    <row r="67" spans="1:18" ht="11.25">
      <c r="A67" s="19" t="s">
        <v>135</v>
      </c>
      <c r="B67" s="20">
        <v>366</v>
      </c>
      <c r="C67" s="58" t="str">
        <f>VLOOKUP(B67,'[1]listing13'!$E$8:$H$345,4,0)</f>
        <v>DZG</v>
      </c>
      <c r="D67" s="20" t="s">
        <v>31</v>
      </c>
      <c r="E67" s="22" t="s">
        <v>34</v>
      </c>
      <c r="F67" s="23">
        <v>1109850.61</v>
      </c>
      <c r="G67" s="23">
        <v>116162.564</v>
      </c>
      <c r="H67" s="23">
        <f t="shared" si="3"/>
        <v>993688.0460000001</v>
      </c>
      <c r="I67" s="23">
        <v>310905.411</v>
      </c>
      <c r="J67" s="23">
        <f t="shared" si="4"/>
        <v>798945.199</v>
      </c>
      <c r="K67" s="23">
        <v>187318.207</v>
      </c>
      <c r="L67" s="23">
        <v>167216.562</v>
      </c>
      <c r="M67" s="23">
        <v>14706.496</v>
      </c>
      <c r="N67" s="23">
        <v>1922.807</v>
      </c>
      <c r="O67" s="23">
        <v>3114.841</v>
      </c>
      <c r="P67" s="24">
        <f t="shared" si="5"/>
        <v>8931.452259845953</v>
      </c>
      <c r="Q67" s="25">
        <v>89453</v>
      </c>
      <c r="R67" s="26"/>
    </row>
    <row r="68" spans="1:18" ht="11.25">
      <c r="A68" s="19" t="s">
        <v>141</v>
      </c>
      <c r="B68" s="20">
        <v>114</v>
      </c>
      <c r="C68" s="58" t="str">
        <f>VLOOKUP(B68,'[1]listing13'!$E$8:$H$345,4,0)</f>
        <v>HLG</v>
      </c>
      <c r="D68" s="20" t="s">
        <v>51</v>
      </c>
      <c r="E68" s="27" t="s">
        <v>196</v>
      </c>
      <c r="F68" s="23">
        <v>157373.842</v>
      </c>
      <c r="G68" s="23">
        <v>49977.057</v>
      </c>
      <c r="H68" s="23">
        <f aca="true" t="shared" si="6" ref="H68:H102">F68-G68</f>
        <v>107396.785</v>
      </c>
      <c r="I68" s="23">
        <v>14253.624</v>
      </c>
      <c r="J68" s="23">
        <f t="shared" si="4"/>
        <v>143120.218</v>
      </c>
      <c r="K68" s="23">
        <v>36677.25</v>
      </c>
      <c r="L68" s="23">
        <v>27142.294</v>
      </c>
      <c r="M68" s="23">
        <v>6232.036</v>
      </c>
      <c r="N68" s="23" t="s">
        <v>129</v>
      </c>
      <c r="O68" s="23">
        <v>2972.627</v>
      </c>
      <c r="P68" s="24">
        <f t="shared" si="5"/>
        <v>14152.103035696628</v>
      </c>
      <c r="Q68" s="25">
        <v>10113</v>
      </c>
      <c r="R68" s="26"/>
    </row>
    <row r="69" spans="1:18" ht="11.25">
      <c r="A69" s="19" t="s">
        <v>142</v>
      </c>
      <c r="B69" s="20">
        <v>414</v>
      </c>
      <c r="C69" s="58" t="str">
        <f>VLOOKUP(B69,'[1]listing13'!$E$8:$H$345,4,0)</f>
        <v>SES</v>
      </c>
      <c r="D69" s="20" t="s">
        <v>47</v>
      </c>
      <c r="E69" s="22" t="s">
        <v>52</v>
      </c>
      <c r="F69" s="23">
        <v>192928.809</v>
      </c>
      <c r="G69" s="23">
        <v>173759.53</v>
      </c>
      <c r="H69" s="23">
        <f t="shared" si="6"/>
        <v>19169.27900000001</v>
      </c>
      <c r="I69" s="23">
        <v>77580.512</v>
      </c>
      <c r="J69" s="23">
        <f t="shared" si="4"/>
        <v>115348.297</v>
      </c>
      <c r="K69" s="23">
        <v>93331.661</v>
      </c>
      <c r="L69" s="23">
        <v>70956.077</v>
      </c>
      <c r="M69" s="23">
        <v>3350.031</v>
      </c>
      <c r="N69" s="23">
        <v>2581.844</v>
      </c>
      <c r="O69" s="23">
        <v>2452.752</v>
      </c>
      <c r="P69" s="24">
        <f t="shared" si="5"/>
        <v>1000.6705676189155</v>
      </c>
      <c r="Q69" s="25">
        <v>115271</v>
      </c>
      <c r="R69" s="26"/>
    </row>
    <row r="70" spans="1:18" ht="11.25">
      <c r="A70" s="19" t="s">
        <v>145</v>
      </c>
      <c r="B70" s="20">
        <v>376</v>
      </c>
      <c r="C70" s="58" t="str">
        <f>VLOOKUP(B70,'[1]listing13'!$E$8:$H$345,4,0)</f>
        <v>HSX</v>
      </c>
      <c r="D70" s="20" t="s">
        <v>31</v>
      </c>
      <c r="E70" s="27" t="s">
        <v>194</v>
      </c>
      <c r="F70" s="23">
        <v>295928.184</v>
      </c>
      <c r="G70" s="23">
        <v>141682.435</v>
      </c>
      <c r="H70" s="23">
        <f t="shared" si="6"/>
        <v>154245.749</v>
      </c>
      <c r="I70" s="23">
        <v>86742.118</v>
      </c>
      <c r="J70" s="23">
        <f t="shared" si="4"/>
        <v>209186.066</v>
      </c>
      <c r="K70" s="23">
        <v>950735.731</v>
      </c>
      <c r="L70" s="23">
        <v>803573.313</v>
      </c>
      <c r="M70" s="23">
        <v>140362.615</v>
      </c>
      <c r="N70" s="23">
        <v>-3733.088</v>
      </c>
      <c r="O70" s="23">
        <v>2386.735</v>
      </c>
      <c r="P70" s="24">
        <f t="shared" si="5"/>
        <v>240.92782510146824</v>
      </c>
      <c r="Q70" s="25">
        <v>868252</v>
      </c>
      <c r="R70" s="26"/>
    </row>
    <row r="71" spans="1:18" ht="11.25">
      <c r="A71" s="19" t="s">
        <v>146</v>
      </c>
      <c r="B71" s="20">
        <v>369</v>
      </c>
      <c r="C71" s="58" t="str">
        <f>VLOOKUP(B71,'[1]listing13'!$E$8:$H$345,4,0)</f>
        <v>AAR</v>
      </c>
      <c r="D71" s="20" t="s">
        <v>16</v>
      </c>
      <c r="E71" s="27" t="s">
        <v>186</v>
      </c>
      <c r="F71" s="23">
        <v>609354.904</v>
      </c>
      <c r="G71" s="23">
        <v>65164.506</v>
      </c>
      <c r="H71" s="23">
        <f t="shared" si="6"/>
        <v>544190.3979999999</v>
      </c>
      <c r="I71" s="23">
        <v>235652.878</v>
      </c>
      <c r="J71" s="23">
        <f aca="true" t="shared" si="7" ref="J71:J105">F71-I71</f>
        <v>373702.02599999995</v>
      </c>
      <c r="K71" s="23">
        <v>494161.032</v>
      </c>
      <c r="L71" s="23">
        <v>426334.652</v>
      </c>
      <c r="M71" s="23">
        <v>70450.784</v>
      </c>
      <c r="N71" s="23">
        <v>5156.392</v>
      </c>
      <c r="O71" s="23">
        <v>2278.787</v>
      </c>
      <c r="P71" s="24">
        <f aca="true" t="shared" si="8" ref="P71:P105">J71*1000/Q71</f>
        <v>2686.4744329822793</v>
      </c>
      <c r="Q71" s="25">
        <v>139105</v>
      </c>
      <c r="R71" s="26"/>
    </row>
    <row r="72" spans="1:18" ht="11.25">
      <c r="A72" s="19" t="s">
        <v>147</v>
      </c>
      <c r="B72" s="20">
        <v>98</v>
      </c>
      <c r="C72" s="58" t="str">
        <f>VLOOKUP(B72,'[1]listing13'!$E$8:$H$345,4,0)</f>
        <v>ULZ</v>
      </c>
      <c r="D72" s="20" t="s">
        <v>31</v>
      </c>
      <c r="E72" s="22" t="s">
        <v>108</v>
      </c>
      <c r="F72" s="23">
        <v>208270.395</v>
      </c>
      <c r="G72" s="23">
        <v>66636.422</v>
      </c>
      <c r="H72" s="23">
        <f t="shared" si="6"/>
        <v>141633.973</v>
      </c>
      <c r="I72" s="23">
        <v>55254.457</v>
      </c>
      <c r="J72" s="23">
        <f t="shared" si="7"/>
        <v>153015.938</v>
      </c>
      <c r="K72" s="23">
        <v>374433.14</v>
      </c>
      <c r="L72" s="23">
        <v>291469.538</v>
      </c>
      <c r="M72" s="23">
        <v>91321.03</v>
      </c>
      <c r="N72" s="23">
        <v>10407.358</v>
      </c>
      <c r="O72" s="23">
        <v>1844.936</v>
      </c>
      <c r="P72" s="24">
        <f t="shared" si="8"/>
        <v>1602.1940232869827</v>
      </c>
      <c r="Q72" s="25">
        <v>95504</v>
      </c>
      <c r="R72" s="26"/>
    </row>
    <row r="73" spans="1:18" ht="11.25">
      <c r="A73" s="19" t="s">
        <v>148</v>
      </c>
      <c r="B73" s="20">
        <v>257</v>
      </c>
      <c r="C73" s="57" t="s">
        <v>250</v>
      </c>
      <c r="D73" s="20" t="s">
        <v>207</v>
      </c>
      <c r="E73" s="27" t="s">
        <v>208</v>
      </c>
      <c r="F73" s="23">
        <v>984703.733</v>
      </c>
      <c r="G73" s="23">
        <v>150093.544</v>
      </c>
      <c r="H73" s="23">
        <f t="shared" si="6"/>
        <v>834610.189</v>
      </c>
      <c r="I73" s="23">
        <v>200020.5</v>
      </c>
      <c r="J73" s="23">
        <f t="shared" si="7"/>
        <v>784683.233</v>
      </c>
      <c r="K73" s="23">
        <v>567087.3</v>
      </c>
      <c r="L73" s="23" t="s">
        <v>129</v>
      </c>
      <c r="M73" s="23">
        <v>565287.2</v>
      </c>
      <c r="N73" s="23" t="s">
        <v>129</v>
      </c>
      <c r="O73" s="23">
        <v>1620.1</v>
      </c>
      <c r="P73" s="24">
        <f t="shared" si="8"/>
        <v>1938.3078608498897</v>
      </c>
      <c r="Q73" s="25">
        <v>404829</v>
      </c>
      <c r="R73" s="26"/>
    </row>
    <row r="74" spans="1:18" ht="11.25">
      <c r="A74" s="19" t="s">
        <v>149</v>
      </c>
      <c r="B74" s="20">
        <v>459</v>
      </c>
      <c r="C74" s="58" t="str">
        <f>VLOOKUP(B74,'[1]listing13'!$E$8:$H$345,4,0)</f>
        <v>IBA</v>
      </c>
      <c r="D74" s="20" t="s">
        <v>16</v>
      </c>
      <c r="E74" s="27" t="s">
        <v>181</v>
      </c>
      <c r="F74" s="23">
        <v>161317.298</v>
      </c>
      <c r="G74" s="23">
        <v>63260.462</v>
      </c>
      <c r="H74" s="23">
        <f t="shared" si="6"/>
        <v>98056.83600000001</v>
      </c>
      <c r="I74" s="23">
        <v>34812.116</v>
      </c>
      <c r="J74" s="23">
        <f t="shared" si="7"/>
        <v>126505.182</v>
      </c>
      <c r="K74" s="23">
        <v>38322.683</v>
      </c>
      <c r="L74" s="23">
        <v>19609.61</v>
      </c>
      <c r="M74" s="23">
        <v>17230.41</v>
      </c>
      <c r="N74" s="23">
        <v>-362.8</v>
      </c>
      <c r="O74" s="23">
        <v>1007.877</v>
      </c>
      <c r="P74" s="24">
        <f t="shared" si="8"/>
        <v>318.58464056814034</v>
      </c>
      <c r="Q74" s="25">
        <v>397085</v>
      </c>
      <c r="R74" s="26"/>
    </row>
    <row r="75" spans="1:18" ht="11.25">
      <c r="A75" s="19" t="s">
        <v>150</v>
      </c>
      <c r="B75" s="20">
        <v>431</v>
      </c>
      <c r="C75" s="58" t="str">
        <f>VLOOKUP(B75,'[1]listing13'!$E$8:$H$345,4,0)</f>
        <v>HHS</v>
      </c>
      <c r="D75" s="20" t="s">
        <v>18</v>
      </c>
      <c r="E75" s="27" t="s">
        <v>159</v>
      </c>
      <c r="F75" s="23">
        <v>301223.2</v>
      </c>
      <c r="G75" s="23">
        <v>103408.5</v>
      </c>
      <c r="H75" s="23">
        <f t="shared" si="6"/>
        <v>197814.7</v>
      </c>
      <c r="I75" s="23">
        <v>165388.6</v>
      </c>
      <c r="J75" s="23">
        <f t="shared" si="7"/>
        <v>135834.6</v>
      </c>
      <c r="K75" s="23">
        <v>390924</v>
      </c>
      <c r="L75" s="23" t="s">
        <v>129</v>
      </c>
      <c r="M75" s="23">
        <v>389814.8</v>
      </c>
      <c r="N75" s="23" t="s">
        <v>129</v>
      </c>
      <c r="O75" s="23">
        <v>998.2</v>
      </c>
      <c r="P75" s="24">
        <f t="shared" si="8"/>
        <v>514.8760518535365</v>
      </c>
      <c r="Q75" s="25">
        <v>263820</v>
      </c>
      <c r="R75" s="26"/>
    </row>
    <row r="76" spans="1:18" ht="11.25">
      <c r="A76" s="19" t="s">
        <v>151</v>
      </c>
      <c r="B76" s="20">
        <v>2</v>
      </c>
      <c r="C76" s="58" t="str">
        <f>VLOOKUP(B76,'[1]listing13'!$E$8:$H$345,4,0)</f>
        <v>UYN</v>
      </c>
      <c r="D76" s="20" t="s">
        <v>18</v>
      </c>
      <c r="E76" s="22" t="s">
        <v>115</v>
      </c>
      <c r="F76" s="23">
        <v>1613175.929</v>
      </c>
      <c r="G76" s="23">
        <v>245893.275</v>
      </c>
      <c r="H76" s="23">
        <f t="shared" si="6"/>
        <v>1367282.654</v>
      </c>
      <c r="I76" s="23">
        <v>21288.035</v>
      </c>
      <c r="J76" s="23">
        <f t="shared" si="7"/>
        <v>1591887.894</v>
      </c>
      <c r="K76" s="23">
        <v>263957.116</v>
      </c>
      <c r="L76" s="23">
        <v>0</v>
      </c>
      <c r="M76" s="23">
        <v>254960.957</v>
      </c>
      <c r="N76" s="23">
        <v>-7333.723</v>
      </c>
      <c r="O76" s="23">
        <v>762.82</v>
      </c>
      <c r="P76" s="24">
        <f t="shared" si="8"/>
        <v>643.0979036036622</v>
      </c>
      <c r="Q76" s="25">
        <v>2475343</v>
      </c>
      <c r="R76" s="26"/>
    </row>
    <row r="77" spans="1:18" ht="11.25">
      <c r="A77" s="19" t="s">
        <v>152</v>
      </c>
      <c r="B77" s="20">
        <v>448</v>
      </c>
      <c r="C77" s="58" t="str">
        <f>VLOOKUP(B77,'[1]listing13'!$E$8:$H$345,4,0)</f>
        <v>CHR</v>
      </c>
      <c r="D77" s="20" t="s">
        <v>47</v>
      </c>
      <c r="E77" s="22" t="s">
        <v>112</v>
      </c>
      <c r="F77" s="23">
        <v>452193.609</v>
      </c>
      <c r="G77" s="23">
        <v>44381.392</v>
      </c>
      <c r="H77" s="23">
        <f t="shared" si="6"/>
        <v>407812.217</v>
      </c>
      <c r="I77" s="23">
        <v>0</v>
      </c>
      <c r="J77" s="23">
        <f t="shared" si="7"/>
        <v>452193.609</v>
      </c>
      <c r="K77" s="23">
        <v>8650</v>
      </c>
      <c r="L77" s="23">
        <v>7700</v>
      </c>
      <c r="M77" s="23">
        <v>7880</v>
      </c>
      <c r="N77" s="23">
        <v>0</v>
      </c>
      <c r="O77" s="23">
        <v>693</v>
      </c>
      <c r="P77" s="24">
        <f t="shared" si="8"/>
        <v>633.7690858711785</v>
      </c>
      <c r="Q77" s="25">
        <v>713499</v>
      </c>
      <c r="R77" s="26"/>
    </row>
    <row r="78" spans="1:18" ht="11.25">
      <c r="A78" s="19" t="s">
        <v>153</v>
      </c>
      <c r="B78" s="20">
        <v>289</v>
      </c>
      <c r="C78" s="58" t="str">
        <f>VLOOKUP(B78,'[1]listing13'!$E$8:$H$345,4,0)</f>
        <v>NIE</v>
      </c>
      <c r="D78" s="20" t="s">
        <v>31</v>
      </c>
      <c r="E78" s="22" t="s">
        <v>48</v>
      </c>
      <c r="F78" s="23">
        <v>54501.763</v>
      </c>
      <c r="G78" s="23">
        <v>42157.44</v>
      </c>
      <c r="H78" s="23">
        <f t="shared" si="6"/>
        <v>12344.322999999997</v>
      </c>
      <c r="I78" s="23">
        <v>54956.415</v>
      </c>
      <c r="J78" s="23">
        <f t="shared" si="7"/>
        <v>-454.65200000000186</v>
      </c>
      <c r="K78" s="23">
        <v>9425.1</v>
      </c>
      <c r="L78" s="23">
        <v>8418.88</v>
      </c>
      <c r="M78" s="23">
        <v>272.22</v>
      </c>
      <c r="N78" s="23">
        <v>0</v>
      </c>
      <c r="O78" s="23">
        <v>660.6</v>
      </c>
      <c r="P78" s="24">
        <f t="shared" si="8"/>
        <v>-7.473772459027203</v>
      </c>
      <c r="Q78" s="25">
        <v>60833</v>
      </c>
      <c r="R78" s="26"/>
    </row>
    <row r="79" spans="1:18" ht="11.25">
      <c r="A79" s="19" t="s">
        <v>167</v>
      </c>
      <c r="B79" s="20">
        <v>261</v>
      </c>
      <c r="C79" s="58" t="str">
        <f>VLOOKUP(B79,'[1]listing13'!$E$8:$H$345,4,0)</f>
        <v>OZH</v>
      </c>
      <c r="D79" s="20" t="s">
        <v>51</v>
      </c>
      <c r="E79" s="22" t="s">
        <v>50</v>
      </c>
      <c r="F79" s="23">
        <v>19576.373</v>
      </c>
      <c r="G79" s="23">
        <v>1170.592</v>
      </c>
      <c r="H79" s="23">
        <f t="shared" si="6"/>
        <v>18405.781</v>
      </c>
      <c r="I79" s="23">
        <v>12299.311</v>
      </c>
      <c r="J79" s="23">
        <f t="shared" si="7"/>
        <v>7277.062</v>
      </c>
      <c r="K79" s="23">
        <v>9482.5</v>
      </c>
      <c r="L79" s="23">
        <v>8775.5</v>
      </c>
      <c r="M79" s="23">
        <v>7254.1</v>
      </c>
      <c r="N79" s="23">
        <v>0</v>
      </c>
      <c r="O79" s="23">
        <v>636.34</v>
      </c>
      <c r="P79" s="24">
        <f t="shared" si="8"/>
        <v>105.51360051038162</v>
      </c>
      <c r="Q79" s="25">
        <v>68968</v>
      </c>
      <c r="R79" s="26"/>
    </row>
    <row r="80" spans="1:18" ht="11.25">
      <c r="A80" s="19" t="s">
        <v>168</v>
      </c>
      <c r="B80" s="30">
        <v>308</v>
      </c>
      <c r="C80" s="58" t="str">
        <f>VLOOKUP(B80,'[1]listing13'!$E$8:$H$345,4,0)</f>
        <v>BUN</v>
      </c>
      <c r="D80" s="30" t="s">
        <v>16</v>
      </c>
      <c r="E80" s="22" t="s">
        <v>99</v>
      </c>
      <c r="F80" s="23">
        <v>595030.649</v>
      </c>
      <c r="G80" s="23">
        <v>107580.228</v>
      </c>
      <c r="H80" s="23">
        <f t="shared" si="6"/>
        <v>487450.421</v>
      </c>
      <c r="I80" s="23">
        <v>58103.397</v>
      </c>
      <c r="J80" s="23">
        <f t="shared" si="7"/>
        <v>536927.252</v>
      </c>
      <c r="K80" s="23">
        <v>267842.2</v>
      </c>
      <c r="L80" s="23">
        <v>0</v>
      </c>
      <c r="M80" s="23">
        <v>261577</v>
      </c>
      <c r="N80" s="23">
        <v>0</v>
      </c>
      <c r="O80" s="23">
        <v>626.52</v>
      </c>
      <c r="P80" s="24">
        <f t="shared" si="8"/>
        <v>4742.670847613327</v>
      </c>
      <c r="Q80" s="25">
        <v>113212</v>
      </c>
      <c r="R80" s="26"/>
    </row>
    <row r="81" spans="1:18" ht="11.25">
      <c r="A81" s="19" t="s">
        <v>169</v>
      </c>
      <c r="B81" s="20">
        <v>322</v>
      </c>
      <c r="C81" s="58" t="str">
        <f>VLOOKUP(B81,'[1]listing13'!$E$8:$H$345,4,0)</f>
        <v>TLP</v>
      </c>
      <c r="D81" s="20" t="s">
        <v>16</v>
      </c>
      <c r="E81" s="22" t="s">
        <v>36</v>
      </c>
      <c r="F81" s="23">
        <v>13173.4</v>
      </c>
      <c r="G81" s="23">
        <v>8615.5</v>
      </c>
      <c r="H81" s="23">
        <f t="shared" si="6"/>
        <v>4557.9</v>
      </c>
      <c r="I81" s="23">
        <v>1953.65</v>
      </c>
      <c r="J81" s="23">
        <f t="shared" si="7"/>
        <v>11219.75</v>
      </c>
      <c r="K81" s="23">
        <v>53340</v>
      </c>
      <c r="L81" s="23">
        <v>0</v>
      </c>
      <c r="M81" s="23">
        <v>52430</v>
      </c>
      <c r="N81" s="23">
        <v>0</v>
      </c>
      <c r="O81" s="23">
        <v>578</v>
      </c>
      <c r="P81" s="24">
        <f t="shared" si="8"/>
        <v>41.73563864017647</v>
      </c>
      <c r="Q81" s="24">
        <v>268829</v>
      </c>
      <c r="R81" s="26"/>
    </row>
    <row r="82" spans="1:18" ht="11.25">
      <c r="A82" s="19" t="s">
        <v>170</v>
      </c>
      <c r="B82" s="20">
        <v>188</v>
      </c>
      <c r="C82" s="58" t="str">
        <f>VLOOKUP(B82,'[1]listing13'!$E$8:$H$345,4,0)</f>
        <v>ACL</v>
      </c>
      <c r="D82" s="20" t="s">
        <v>16</v>
      </c>
      <c r="E82" s="27" t="s">
        <v>183</v>
      </c>
      <c r="F82" s="23">
        <v>158473.745</v>
      </c>
      <c r="G82" s="23">
        <v>280.088</v>
      </c>
      <c r="H82" s="23">
        <f t="shared" si="6"/>
        <v>158193.657</v>
      </c>
      <c r="I82" s="23">
        <v>10.099</v>
      </c>
      <c r="J82" s="23">
        <f t="shared" si="7"/>
        <v>158463.646</v>
      </c>
      <c r="K82" s="23">
        <v>26672.699</v>
      </c>
      <c r="L82" s="23" t="s">
        <v>129</v>
      </c>
      <c r="M82" s="23">
        <v>26572.6</v>
      </c>
      <c r="N82" s="23" t="s">
        <v>129</v>
      </c>
      <c r="O82" s="23">
        <v>90.089</v>
      </c>
      <c r="P82" s="24">
        <f t="shared" si="8"/>
        <v>2678.922876656749</v>
      </c>
      <c r="Q82" s="25">
        <v>59152</v>
      </c>
      <c r="R82" s="26"/>
    </row>
    <row r="83" spans="1:18" ht="11.25">
      <c r="A83" s="19" t="s">
        <v>171</v>
      </c>
      <c r="B83" s="20">
        <v>471</v>
      </c>
      <c r="C83" s="58" t="str">
        <f>VLOOKUP(B83,'[1]listing13'!$E$8:$H$345,4,0)</f>
        <v>MNB</v>
      </c>
      <c r="D83" s="20" t="s">
        <v>16</v>
      </c>
      <c r="E83" s="27" t="s">
        <v>184</v>
      </c>
      <c r="F83" s="28">
        <v>189876.322</v>
      </c>
      <c r="G83" s="23">
        <v>170091.335</v>
      </c>
      <c r="H83" s="23">
        <f>F83-G83</f>
        <v>19784.986999999994</v>
      </c>
      <c r="I83" s="23">
        <v>168459.841</v>
      </c>
      <c r="J83" s="23">
        <f>F83-I83</f>
        <v>21416.481</v>
      </c>
      <c r="K83" s="23" t="s">
        <v>129</v>
      </c>
      <c r="L83" s="23" t="s">
        <v>129</v>
      </c>
      <c r="M83" s="23" t="s">
        <v>129</v>
      </c>
      <c r="N83" s="23" t="s">
        <v>129</v>
      </c>
      <c r="O83" s="23" t="s">
        <v>129</v>
      </c>
      <c r="P83" s="24">
        <f>J83*1000/Q83</f>
        <v>174.44819047463895</v>
      </c>
      <c r="Q83" s="25">
        <v>122767</v>
      </c>
      <c r="R83" s="26"/>
    </row>
    <row r="84" spans="1:18" ht="11.25">
      <c r="A84" s="19" t="s">
        <v>172</v>
      </c>
      <c r="B84" s="20">
        <v>148</v>
      </c>
      <c r="C84" s="58" t="str">
        <f>VLOOKUP(B84,'[1]listing13'!$E$8:$H$345,4,0)</f>
        <v>GFG</v>
      </c>
      <c r="D84" s="20" t="s">
        <v>51</v>
      </c>
      <c r="E84" s="27" t="s">
        <v>224</v>
      </c>
      <c r="F84" s="23">
        <v>128284.911</v>
      </c>
      <c r="G84" s="23">
        <v>128284.911</v>
      </c>
      <c r="H84" s="23">
        <f>F84-G84</f>
        <v>0</v>
      </c>
      <c r="I84" s="23" t="s">
        <v>129</v>
      </c>
      <c r="J84" s="23">
        <v>128284.911</v>
      </c>
      <c r="K84" s="23" t="s">
        <v>129</v>
      </c>
      <c r="L84" s="23" t="s">
        <v>129</v>
      </c>
      <c r="M84" s="23" t="s">
        <v>129</v>
      </c>
      <c r="N84" s="23" t="s">
        <v>129</v>
      </c>
      <c r="O84" s="23" t="s">
        <v>129</v>
      </c>
      <c r="P84" s="24"/>
      <c r="Q84" s="25">
        <v>374018</v>
      </c>
      <c r="R84" s="26"/>
    </row>
    <row r="85" spans="1:18" ht="11.25">
      <c r="A85" s="19" t="s">
        <v>173</v>
      </c>
      <c r="B85" s="20">
        <v>470</v>
      </c>
      <c r="C85" s="58" t="str">
        <f>VLOOKUP(B85,'[1]listing13'!$E$8:$H$345,4,0)</f>
        <v>DRZ</v>
      </c>
      <c r="D85" s="20" t="s">
        <v>16</v>
      </c>
      <c r="E85" s="27" t="s">
        <v>190</v>
      </c>
      <c r="F85" s="23">
        <v>11752.978</v>
      </c>
      <c r="G85" s="23">
        <v>11752.978</v>
      </c>
      <c r="H85" s="23">
        <f>F85-G85</f>
        <v>0</v>
      </c>
      <c r="I85" s="23">
        <v>69976.786</v>
      </c>
      <c r="J85" s="23">
        <f>F85-I85</f>
        <v>-58223.80799999999</v>
      </c>
      <c r="K85" s="23" t="s">
        <v>129</v>
      </c>
      <c r="L85" s="23" t="s">
        <v>129</v>
      </c>
      <c r="M85" s="23" t="s">
        <v>129</v>
      </c>
      <c r="N85" s="23" t="s">
        <v>129</v>
      </c>
      <c r="O85" s="23" t="s">
        <v>129</v>
      </c>
      <c r="P85" s="24">
        <f>J85*1000/Q85</f>
        <v>-94.3892304100848</v>
      </c>
      <c r="Q85" s="55">
        <v>616848</v>
      </c>
      <c r="R85" s="26"/>
    </row>
    <row r="86" spans="1:18" ht="11.25">
      <c r="A86" s="19" t="s">
        <v>174</v>
      </c>
      <c r="B86" s="20">
        <v>449</v>
      </c>
      <c r="C86" s="58" t="str">
        <f>VLOOKUP(B86,'[1]listing13'!$E$8:$H$345,4,0)</f>
        <v>SEM</v>
      </c>
      <c r="D86" s="20" t="s">
        <v>31</v>
      </c>
      <c r="E86" s="22" t="s">
        <v>53</v>
      </c>
      <c r="F86" s="23">
        <v>62084.451</v>
      </c>
      <c r="G86" s="23">
        <v>17945.341</v>
      </c>
      <c r="H86" s="23">
        <f t="shared" si="6"/>
        <v>44139.11</v>
      </c>
      <c r="I86" s="23">
        <v>29611.351</v>
      </c>
      <c r="J86" s="23">
        <f t="shared" si="7"/>
        <v>32473.100000000002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4">
        <f t="shared" si="8"/>
        <v>207.462705638077</v>
      </c>
      <c r="Q86" s="25">
        <v>156525</v>
      </c>
      <c r="R86" s="26"/>
    </row>
    <row r="87" spans="1:18" ht="11.25">
      <c r="A87" s="19" t="s">
        <v>175</v>
      </c>
      <c r="B87" s="20">
        <v>51</v>
      </c>
      <c r="C87" s="58" t="str">
        <f>VLOOKUP(B87,'[1]listing13'!$E$8:$H$345,4,0)</f>
        <v>MUDX</v>
      </c>
      <c r="D87" s="20" t="s">
        <v>16</v>
      </c>
      <c r="E87" s="22" t="s">
        <v>243</v>
      </c>
      <c r="F87" s="23">
        <v>37006.222</v>
      </c>
      <c r="G87" s="23">
        <v>37006.222</v>
      </c>
      <c r="H87" s="23">
        <f t="shared" si="6"/>
        <v>0</v>
      </c>
      <c r="I87" s="23">
        <v>11313.442</v>
      </c>
      <c r="J87" s="23">
        <f t="shared" si="7"/>
        <v>25692.780000000002</v>
      </c>
      <c r="K87" s="23">
        <v>0</v>
      </c>
      <c r="L87" s="23">
        <v>0</v>
      </c>
      <c r="M87" s="23">
        <v>84.6</v>
      </c>
      <c r="N87" s="23">
        <v>0</v>
      </c>
      <c r="O87" s="23">
        <v>-84.6</v>
      </c>
      <c r="P87" s="24">
        <f t="shared" si="8"/>
        <v>311.74126697161995</v>
      </c>
      <c r="Q87" s="25">
        <v>82417</v>
      </c>
      <c r="R87" s="26"/>
    </row>
    <row r="88" spans="1:18" ht="11.25">
      <c r="A88" s="19" t="s">
        <v>176</v>
      </c>
      <c r="B88" s="20">
        <v>415</v>
      </c>
      <c r="C88" s="58" t="str">
        <f>VLOOKUP(B88,'[1]listing13'!$E$8:$H$345,4,0)</f>
        <v>IBU</v>
      </c>
      <c r="D88" s="20" t="s">
        <v>47</v>
      </c>
      <c r="E88" s="27" t="s">
        <v>185</v>
      </c>
      <c r="F88" s="23">
        <v>522370.416</v>
      </c>
      <c r="G88" s="23">
        <v>492354.692</v>
      </c>
      <c r="H88" s="23">
        <f t="shared" si="6"/>
        <v>30015.724000000046</v>
      </c>
      <c r="I88" s="23">
        <v>406242.691</v>
      </c>
      <c r="J88" s="23">
        <f t="shared" si="7"/>
        <v>116127.72500000003</v>
      </c>
      <c r="K88" s="23" t="s">
        <v>129</v>
      </c>
      <c r="L88" s="23" t="s">
        <v>129</v>
      </c>
      <c r="M88" s="23" t="s">
        <v>129</v>
      </c>
      <c r="N88" s="23">
        <v>-150.8</v>
      </c>
      <c r="O88" s="23">
        <v>-150.8</v>
      </c>
      <c r="P88" s="24">
        <f t="shared" si="8"/>
        <v>676.5102792196067</v>
      </c>
      <c r="Q88" s="25">
        <v>171657</v>
      </c>
      <c r="R88" s="26"/>
    </row>
    <row r="89" spans="1:18" ht="11.25">
      <c r="A89" s="19" t="s">
        <v>188</v>
      </c>
      <c r="B89" s="20">
        <v>67</v>
      </c>
      <c r="C89" s="58" t="str">
        <f>VLOOKUP(B89,'[1]listing13'!$E$8:$H$345,4,0)</f>
        <v>NXE</v>
      </c>
      <c r="D89" s="20" t="s">
        <v>18</v>
      </c>
      <c r="E89" s="27" t="s">
        <v>157</v>
      </c>
      <c r="F89" s="23">
        <v>1487317.235</v>
      </c>
      <c r="G89" s="23">
        <v>233969.249</v>
      </c>
      <c r="H89" s="23">
        <f t="shared" si="6"/>
        <v>1253347.986</v>
      </c>
      <c r="I89" s="23">
        <v>21051.249</v>
      </c>
      <c r="J89" s="23">
        <f t="shared" si="7"/>
        <v>1466265.986</v>
      </c>
      <c r="K89" s="23">
        <v>441259.676</v>
      </c>
      <c r="L89" s="23">
        <v>400814.418</v>
      </c>
      <c r="M89" s="23">
        <v>39118.626</v>
      </c>
      <c r="N89" s="23">
        <v>-2927.81</v>
      </c>
      <c r="O89" s="23">
        <v>-1601.177</v>
      </c>
      <c r="P89" s="24">
        <f t="shared" si="8"/>
        <v>1137.950265227801</v>
      </c>
      <c r="Q89" s="25">
        <v>1288515</v>
      </c>
      <c r="R89" s="26"/>
    </row>
    <row r="90" spans="1:18" ht="11.25">
      <c r="A90" s="19" t="s">
        <v>189</v>
      </c>
      <c r="B90" s="20">
        <v>264</v>
      </c>
      <c r="C90" s="58" t="str">
        <f>VLOOKUP(B90,'[1]listing13'!$E$8:$H$345,4,0)</f>
        <v>HHC</v>
      </c>
      <c r="D90" s="20" t="s">
        <v>18</v>
      </c>
      <c r="E90" s="22" t="s">
        <v>113</v>
      </c>
      <c r="F90" s="23">
        <v>924811.116</v>
      </c>
      <c r="G90" s="23">
        <v>33903.553</v>
      </c>
      <c r="H90" s="23">
        <f t="shared" si="6"/>
        <v>890907.5630000001</v>
      </c>
      <c r="I90" s="23">
        <v>315858.636</v>
      </c>
      <c r="J90" s="23">
        <f t="shared" si="7"/>
        <v>608952.48</v>
      </c>
      <c r="K90" s="23">
        <v>10909.09</v>
      </c>
      <c r="L90" s="23">
        <v>0</v>
      </c>
      <c r="M90" s="23">
        <v>15690.953</v>
      </c>
      <c r="N90" s="23">
        <v>10.145</v>
      </c>
      <c r="O90" s="23">
        <v>-4771.716</v>
      </c>
      <c r="P90" s="24">
        <f t="shared" si="8"/>
        <v>869.2826359734084</v>
      </c>
      <c r="Q90" s="25">
        <v>700523</v>
      </c>
      <c r="R90" s="26"/>
    </row>
    <row r="91" spans="1:18" ht="11.25">
      <c r="A91" s="19" t="s">
        <v>193</v>
      </c>
      <c r="B91" s="20">
        <v>56</v>
      </c>
      <c r="C91" s="58" t="str">
        <f>VLOOKUP(B91,'[1]listing13'!$E$8:$H$345,4,0)</f>
        <v>HSG</v>
      </c>
      <c r="D91" s="20" t="s">
        <v>16</v>
      </c>
      <c r="E91" s="27" t="s">
        <v>177</v>
      </c>
      <c r="F91" s="23">
        <v>30434.1</v>
      </c>
      <c r="G91" s="23">
        <v>13798.34</v>
      </c>
      <c r="H91" s="23">
        <f t="shared" si="6"/>
        <v>16635.76</v>
      </c>
      <c r="I91" s="23">
        <v>3349</v>
      </c>
      <c r="J91" s="23">
        <f t="shared" si="7"/>
        <v>27085.1</v>
      </c>
      <c r="K91" s="23">
        <v>60271.8</v>
      </c>
      <c r="L91" s="23" t="s">
        <v>129</v>
      </c>
      <c r="M91" s="23">
        <v>67612.3</v>
      </c>
      <c r="N91" s="23" t="s">
        <v>129</v>
      </c>
      <c r="O91" s="23">
        <v>-7340.5</v>
      </c>
      <c r="P91" s="24">
        <f t="shared" si="8"/>
        <v>91.56775177235431</v>
      </c>
      <c r="Q91" s="25">
        <v>295793</v>
      </c>
      <c r="R91" s="26"/>
    </row>
    <row r="92" spans="1:18" ht="11.25">
      <c r="A92" s="19" t="s">
        <v>195</v>
      </c>
      <c r="B92" s="20">
        <v>249</v>
      </c>
      <c r="C92" s="58" t="str">
        <f>VLOOKUP(B92,'[1]listing13'!$E$8:$H$345,4,0)</f>
        <v>SCL</v>
      </c>
      <c r="D92" s="20" t="s">
        <v>16</v>
      </c>
      <c r="E92" s="27" t="s">
        <v>163</v>
      </c>
      <c r="F92" s="23">
        <v>90301.156</v>
      </c>
      <c r="G92" s="23">
        <v>393.124</v>
      </c>
      <c r="H92" s="23">
        <f t="shared" si="6"/>
        <v>89908.032</v>
      </c>
      <c r="I92" s="23">
        <v>957.232</v>
      </c>
      <c r="J92" s="23">
        <f t="shared" si="7"/>
        <v>89343.924</v>
      </c>
      <c r="K92" s="23">
        <v>61873.668</v>
      </c>
      <c r="L92" s="23" t="s">
        <v>129</v>
      </c>
      <c r="M92" s="23">
        <v>70915.742</v>
      </c>
      <c r="N92" s="23">
        <v>-1400.37</v>
      </c>
      <c r="O92" s="23">
        <v>-10442.444</v>
      </c>
      <c r="P92" s="24">
        <f t="shared" si="8"/>
        <v>461.81878518150944</v>
      </c>
      <c r="Q92" s="25">
        <v>193461</v>
      </c>
      <c r="R92" s="26"/>
    </row>
    <row r="93" spans="1:18" ht="11.25">
      <c r="A93" s="19" t="s">
        <v>197</v>
      </c>
      <c r="B93" s="20">
        <v>80</v>
      </c>
      <c r="C93" s="58" t="str">
        <f>VLOOKUP(B93,'[1]listing13'!$E$8:$H$345,4,0)</f>
        <v>MNG</v>
      </c>
      <c r="D93" s="20" t="s">
        <v>16</v>
      </c>
      <c r="E93" s="27" t="s">
        <v>182</v>
      </c>
      <c r="F93" s="23">
        <v>71816.132</v>
      </c>
      <c r="G93" s="23">
        <v>5132.966</v>
      </c>
      <c r="H93" s="23">
        <f t="shared" si="6"/>
        <v>66683.166</v>
      </c>
      <c r="I93" s="23">
        <v>14079.214</v>
      </c>
      <c r="J93" s="23">
        <f t="shared" si="7"/>
        <v>57736.918</v>
      </c>
      <c r="K93" s="23">
        <v>54230.57</v>
      </c>
      <c r="L93" s="23">
        <v>38478.775</v>
      </c>
      <c r="M93" s="23">
        <v>26657.409</v>
      </c>
      <c r="N93" s="23" t="s">
        <v>129</v>
      </c>
      <c r="O93" s="23">
        <v>-10905.614</v>
      </c>
      <c r="P93" s="24">
        <f t="shared" si="8"/>
        <v>808.96888091802</v>
      </c>
      <c r="Q93" s="34">
        <v>71371</v>
      </c>
      <c r="R93" s="26"/>
    </row>
    <row r="94" spans="1:18" ht="11.25">
      <c r="A94" s="19" t="s">
        <v>198</v>
      </c>
      <c r="B94" s="20">
        <v>383</v>
      </c>
      <c r="C94" s="57" t="s">
        <v>251</v>
      </c>
      <c r="D94" s="20" t="s">
        <v>16</v>
      </c>
      <c r="E94" s="27" t="s">
        <v>164</v>
      </c>
      <c r="F94" s="23">
        <v>240322.815</v>
      </c>
      <c r="G94" s="23">
        <v>47820.214</v>
      </c>
      <c r="H94" s="23">
        <f t="shared" si="6"/>
        <v>192502.601</v>
      </c>
      <c r="I94" s="23">
        <v>2620.444</v>
      </c>
      <c r="J94" s="23">
        <f t="shared" si="7"/>
        <v>237702.371</v>
      </c>
      <c r="K94" s="23">
        <v>5805.454</v>
      </c>
      <c r="L94" s="23" t="s">
        <v>129</v>
      </c>
      <c r="M94" s="23">
        <v>16888.885</v>
      </c>
      <c r="N94" s="23" t="s">
        <v>129</v>
      </c>
      <c r="O94" s="23">
        <v>-11083.431</v>
      </c>
      <c r="P94" s="24">
        <f t="shared" si="8"/>
        <v>350.12714776632305</v>
      </c>
      <c r="Q94" s="35">
        <v>678903</v>
      </c>
      <c r="R94" s="26"/>
    </row>
    <row r="95" spans="1:18" ht="11.25">
      <c r="A95" s="19" t="s">
        <v>201</v>
      </c>
      <c r="B95" s="20">
        <v>19</v>
      </c>
      <c r="C95" s="58" t="str">
        <f>VLOOKUP(B95,'[1]listing13'!$E$8:$H$345,4,0)</f>
        <v>HIE</v>
      </c>
      <c r="D95" s="20" t="s">
        <v>31</v>
      </c>
      <c r="E95" s="27" t="s">
        <v>140</v>
      </c>
      <c r="F95" s="23">
        <v>103077.94</v>
      </c>
      <c r="G95" s="23">
        <v>41515.471</v>
      </c>
      <c r="H95" s="23">
        <f t="shared" si="6"/>
        <v>61562.469000000005</v>
      </c>
      <c r="I95" s="23">
        <v>9121.535</v>
      </c>
      <c r="J95" s="23">
        <f t="shared" si="7"/>
        <v>93956.405</v>
      </c>
      <c r="K95" s="23">
        <v>10821.121</v>
      </c>
      <c r="L95" s="23">
        <v>1600</v>
      </c>
      <c r="M95" s="23">
        <v>20339.011</v>
      </c>
      <c r="N95" s="23">
        <v>-200</v>
      </c>
      <c r="O95" s="23">
        <v>-11317.889</v>
      </c>
      <c r="P95" s="24">
        <f t="shared" si="8"/>
        <v>1772.762358490566</v>
      </c>
      <c r="Q95" s="35">
        <v>53000</v>
      </c>
      <c r="R95" s="26"/>
    </row>
    <row r="96" spans="1:18" ht="11.25">
      <c r="A96" s="19" t="s">
        <v>203</v>
      </c>
      <c r="B96" s="20">
        <v>332</v>
      </c>
      <c r="C96" s="58" t="str">
        <f>VLOOKUP(B96,'[1]listing13'!$E$8:$H$345,4,0)</f>
        <v>MOG</v>
      </c>
      <c r="D96" s="20" t="s">
        <v>51</v>
      </c>
      <c r="E96" s="22" t="s">
        <v>54</v>
      </c>
      <c r="F96" s="23">
        <v>146698.797</v>
      </c>
      <c r="G96" s="23">
        <v>25.263</v>
      </c>
      <c r="H96" s="23">
        <f t="shared" si="6"/>
        <v>146673.53399999999</v>
      </c>
      <c r="I96" s="23">
        <v>159564.252</v>
      </c>
      <c r="J96" s="23">
        <f t="shared" si="7"/>
        <v>-12865.455000000016</v>
      </c>
      <c r="K96" s="23">
        <v>30788.832</v>
      </c>
      <c r="L96" s="23">
        <v>2410.635</v>
      </c>
      <c r="M96" s="23">
        <v>52330.639</v>
      </c>
      <c r="N96" s="23">
        <v>0</v>
      </c>
      <c r="O96" s="23">
        <v>-23952.442</v>
      </c>
      <c r="P96" s="24">
        <f t="shared" si="8"/>
        <v>-244.77654109589074</v>
      </c>
      <c r="Q96" s="35">
        <v>52560</v>
      </c>
      <c r="R96" s="26"/>
    </row>
    <row r="97" spans="1:18" ht="11.25">
      <c r="A97" s="19" t="s">
        <v>206</v>
      </c>
      <c r="B97" s="20">
        <v>195</v>
      </c>
      <c r="C97" s="58" t="str">
        <f>VLOOKUP(B97,'[1]listing13'!$E$8:$H$345,4,0)</f>
        <v>BUK</v>
      </c>
      <c r="D97" s="20" t="s">
        <v>16</v>
      </c>
      <c r="E97" s="27" t="s">
        <v>137</v>
      </c>
      <c r="F97" s="23">
        <v>3758051.934</v>
      </c>
      <c r="G97" s="23">
        <v>691578.209</v>
      </c>
      <c r="H97" s="23">
        <f t="shared" si="6"/>
        <v>3066473.7249999996</v>
      </c>
      <c r="I97" s="23">
        <v>2910829.639</v>
      </c>
      <c r="J97" s="23">
        <f t="shared" si="7"/>
        <v>847222.2949999999</v>
      </c>
      <c r="K97" s="23">
        <v>1657647.079</v>
      </c>
      <c r="L97" s="23">
        <v>1042396.209</v>
      </c>
      <c r="M97" s="23">
        <v>661524.12</v>
      </c>
      <c r="N97" s="23">
        <v>-98.15</v>
      </c>
      <c r="O97" s="23">
        <v>-46371.4</v>
      </c>
      <c r="P97" s="24">
        <f t="shared" si="8"/>
        <v>750.9005295694755</v>
      </c>
      <c r="Q97" s="35">
        <v>1128275</v>
      </c>
      <c r="R97" s="26"/>
    </row>
    <row r="98" spans="1:18" ht="11.25">
      <c r="A98" s="19" t="s">
        <v>209</v>
      </c>
      <c r="B98" s="20">
        <v>403</v>
      </c>
      <c r="C98" s="58" t="str">
        <f>VLOOKUP(B98,'[1]listing13'!$E$8:$H$345,4,0)</f>
        <v>ART</v>
      </c>
      <c r="D98" s="20" t="s">
        <v>205</v>
      </c>
      <c r="E98" s="27" t="s">
        <v>204</v>
      </c>
      <c r="F98" s="23">
        <v>164132.4</v>
      </c>
      <c r="G98" s="23">
        <v>131132.4</v>
      </c>
      <c r="H98" s="23">
        <f t="shared" si="6"/>
        <v>33000</v>
      </c>
      <c r="I98" s="23">
        <v>130235.7</v>
      </c>
      <c r="J98" s="23">
        <f t="shared" si="7"/>
        <v>33896.7</v>
      </c>
      <c r="K98" s="23" t="s">
        <v>129</v>
      </c>
      <c r="L98" s="23" t="s">
        <v>129</v>
      </c>
      <c r="M98" s="23">
        <v>75020.7</v>
      </c>
      <c r="N98" s="23" t="s">
        <v>129</v>
      </c>
      <c r="O98" s="23">
        <v>-75020.7</v>
      </c>
      <c r="P98" s="24">
        <f t="shared" si="8"/>
        <v>1428.6731855348562</v>
      </c>
      <c r="Q98" s="35">
        <v>23726</v>
      </c>
      <c r="R98" s="26"/>
    </row>
    <row r="99" spans="1:18" ht="11.25">
      <c r="A99" s="19" t="s">
        <v>211</v>
      </c>
      <c r="B99" s="20">
        <v>525</v>
      </c>
      <c r="C99" s="58" t="str">
        <f>VLOOKUP(B99,'[1]listing13'!$E$8:$H$345,4,0)</f>
        <v>HBO</v>
      </c>
      <c r="D99" s="20" t="s">
        <v>16</v>
      </c>
      <c r="E99" s="22" t="s">
        <v>35</v>
      </c>
      <c r="F99" s="23">
        <v>1584325.943</v>
      </c>
      <c r="G99" s="23">
        <v>51304.237</v>
      </c>
      <c r="H99" s="23">
        <f t="shared" si="6"/>
        <v>1533021.706</v>
      </c>
      <c r="I99" s="23">
        <v>492169.87</v>
      </c>
      <c r="J99" s="23">
        <f t="shared" si="7"/>
        <v>1092156.0729999999</v>
      </c>
      <c r="K99" s="23">
        <v>64486.591</v>
      </c>
      <c r="L99" s="23">
        <v>39369.023</v>
      </c>
      <c r="M99" s="23">
        <v>105037.556</v>
      </c>
      <c r="N99" s="23">
        <v>1984.529</v>
      </c>
      <c r="O99" s="23">
        <v>-81904.518</v>
      </c>
      <c r="P99" s="24">
        <f t="shared" si="8"/>
        <v>118.27207884804727</v>
      </c>
      <c r="Q99" s="35">
        <v>9234268</v>
      </c>
      <c r="R99" s="26"/>
    </row>
    <row r="100" spans="1:18" ht="11.25">
      <c r="A100" s="19" t="s">
        <v>213</v>
      </c>
      <c r="B100" s="32">
        <v>409</v>
      </c>
      <c r="C100" s="58" t="str">
        <f>VLOOKUP(B100,'[1]listing13'!$E$8:$H$345,4,0)</f>
        <v>HJL</v>
      </c>
      <c r="D100" s="20" t="s">
        <v>47</v>
      </c>
      <c r="E100" s="22" t="s">
        <v>49</v>
      </c>
      <c r="F100" s="23">
        <v>685417.23</v>
      </c>
      <c r="G100" s="23">
        <v>196714.843</v>
      </c>
      <c r="H100" s="23">
        <f t="shared" si="6"/>
        <v>488702.387</v>
      </c>
      <c r="I100" s="23">
        <v>572331.655</v>
      </c>
      <c r="J100" s="23">
        <f t="shared" si="7"/>
        <v>113085.57499999995</v>
      </c>
      <c r="K100" s="23">
        <v>220001.364</v>
      </c>
      <c r="L100" s="23">
        <v>115638.231</v>
      </c>
      <c r="M100" s="23">
        <v>87417.688</v>
      </c>
      <c r="N100" s="23">
        <v>174.975</v>
      </c>
      <c r="O100" s="23">
        <v>-87242.713</v>
      </c>
      <c r="P100" s="24">
        <f t="shared" si="8"/>
        <v>962.9467288844228</v>
      </c>
      <c r="Q100" s="35">
        <v>117437</v>
      </c>
      <c r="R100" s="26"/>
    </row>
    <row r="101" spans="1:18" ht="11.25">
      <c r="A101" s="19" t="s">
        <v>215</v>
      </c>
      <c r="B101" s="20">
        <v>452</v>
      </c>
      <c r="C101" s="58" t="str">
        <f>VLOOKUP(B101,'[1]listing13'!$E$8:$H$345,4,0)</f>
        <v>AOI</v>
      </c>
      <c r="D101" s="20" t="s">
        <v>31</v>
      </c>
      <c r="E101" s="27" t="s">
        <v>138</v>
      </c>
      <c r="F101" s="23">
        <v>2873490.914</v>
      </c>
      <c r="G101" s="23">
        <v>264369.706</v>
      </c>
      <c r="H101" s="23">
        <f t="shared" si="6"/>
        <v>2609121.2079999996</v>
      </c>
      <c r="I101" s="23">
        <v>5491430.026</v>
      </c>
      <c r="J101" s="23">
        <f t="shared" si="7"/>
        <v>-2617939.1119999997</v>
      </c>
      <c r="K101" s="23">
        <v>18245.018</v>
      </c>
      <c r="L101" s="23">
        <v>17905.511</v>
      </c>
      <c r="M101" s="23">
        <v>237264.661</v>
      </c>
      <c r="N101" s="23">
        <v>149335.953</v>
      </c>
      <c r="O101" s="23">
        <v>-87589.2</v>
      </c>
      <c r="P101" s="24">
        <f t="shared" si="8"/>
        <v>-1131.700548009989</v>
      </c>
      <c r="Q101" s="35">
        <v>2313279</v>
      </c>
      <c r="R101" s="26"/>
    </row>
    <row r="102" spans="1:18" ht="11.25">
      <c r="A102" s="19" t="s">
        <v>218</v>
      </c>
      <c r="B102" s="20">
        <v>527</v>
      </c>
      <c r="C102" s="58" t="str">
        <f>VLOOKUP(B102,'[1]listing13'!$E$8:$H$345,4,0)</f>
        <v>OLL</v>
      </c>
      <c r="D102" s="20" t="s">
        <v>31</v>
      </c>
      <c r="E102" s="22" t="s">
        <v>84</v>
      </c>
      <c r="F102" s="23">
        <v>712650.545</v>
      </c>
      <c r="G102" s="23">
        <v>24959.161</v>
      </c>
      <c r="H102" s="23">
        <f t="shared" si="6"/>
        <v>687691.3840000001</v>
      </c>
      <c r="I102" s="23">
        <v>4065.506</v>
      </c>
      <c r="J102" s="23">
        <f t="shared" si="7"/>
        <v>708585.039</v>
      </c>
      <c r="K102" s="23">
        <v>253077.541</v>
      </c>
      <c r="L102" s="23">
        <v>130495.038</v>
      </c>
      <c r="M102" s="23">
        <v>217755.044</v>
      </c>
      <c r="N102" s="23">
        <v>-2305.271</v>
      </c>
      <c r="O102" s="23">
        <v>-97477.812</v>
      </c>
      <c r="P102" s="24">
        <f t="shared" si="8"/>
        <v>73.04626134104262</v>
      </c>
      <c r="Q102" s="35">
        <v>9700497</v>
      </c>
      <c r="R102" s="26"/>
    </row>
    <row r="103" spans="1:18" ht="11.25">
      <c r="A103" s="19" t="s">
        <v>220</v>
      </c>
      <c r="B103" s="20">
        <v>531</v>
      </c>
      <c r="C103" s="58" t="str">
        <f>VLOOKUP(B103,'[1]listing13'!$E$8:$H$345,4,0)</f>
        <v>NKT</v>
      </c>
      <c r="D103" s="20" t="s">
        <v>18</v>
      </c>
      <c r="E103" s="27" t="s">
        <v>144</v>
      </c>
      <c r="F103" s="23">
        <v>1609326.702</v>
      </c>
      <c r="G103" s="23">
        <v>355160.63</v>
      </c>
      <c r="H103" s="23">
        <f aca="true" t="shared" si="9" ref="H103:H111">F103-G103</f>
        <v>1254166.0720000002</v>
      </c>
      <c r="I103" s="23">
        <v>420609.371</v>
      </c>
      <c r="J103" s="23">
        <f t="shared" si="7"/>
        <v>1188717.331</v>
      </c>
      <c r="K103" s="23" t="s">
        <v>129</v>
      </c>
      <c r="L103" s="23" t="s">
        <v>129</v>
      </c>
      <c r="M103" s="23">
        <v>116419.389</v>
      </c>
      <c r="N103" s="23">
        <v>1962.211</v>
      </c>
      <c r="O103" s="23">
        <v>-114457.178</v>
      </c>
      <c r="P103" s="24">
        <f t="shared" si="8"/>
        <v>108.0652119090909</v>
      </c>
      <c r="Q103" s="35">
        <v>11000000</v>
      </c>
      <c r="R103" s="26"/>
    </row>
    <row r="104" spans="1:18" ht="11.25">
      <c r="A104" s="19" t="s">
        <v>223</v>
      </c>
      <c r="B104" s="20">
        <v>97</v>
      </c>
      <c r="C104" s="58" t="str">
        <f>VLOOKUP(B104,'[1]listing13'!$E$8:$H$345,4,0)</f>
        <v>SOR</v>
      </c>
      <c r="D104" s="20" t="s">
        <v>18</v>
      </c>
      <c r="E104" s="27" t="s">
        <v>130</v>
      </c>
      <c r="F104" s="23">
        <v>899515.497</v>
      </c>
      <c r="G104" s="23">
        <v>578615.419</v>
      </c>
      <c r="H104" s="23">
        <f t="shared" si="9"/>
        <v>320900.078</v>
      </c>
      <c r="I104" s="23">
        <v>15517.017</v>
      </c>
      <c r="J104" s="23">
        <f t="shared" si="7"/>
        <v>883998.48</v>
      </c>
      <c r="K104" s="23" t="s">
        <v>129</v>
      </c>
      <c r="L104" s="23" t="s">
        <v>129</v>
      </c>
      <c r="M104" s="23">
        <v>69461.846</v>
      </c>
      <c r="N104" s="23">
        <v>-52910.959</v>
      </c>
      <c r="O104" s="23">
        <v>-122372.806</v>
      </c>
      <c r="P104" s="24">
        <f t="shared" si="8"/>
        <v>991.7100970621099</v>
      </c>
      <c r="Q104" s="25">
        <v>891388</v>
      </c>
      <c r="R104" s="26"/>
    </row>
    <row r="105" spans="1:18" ht="11.25">
      <c r="A105" s="19" t="s">
        <v>228</v>
      </c>
      <c r="B105" s="20">
        <v>377</v>
      </c>
      <c r="C105" s="58" t="str">
        <f>VLOOKUP(B105,'[1]listing13'!$E$8:$H$345,4,0)</f>
        <v>SVR</v>
      </c>
      <c r="D105" s="20" t="s">
        <v>16</v>
      </c>
      <c r="E105" s="22" t="s">
        <v>103</v>
      </c>
      <c r="F105" s="23">
        <v>881967.133</v>
      </c>
      <c r="G105" s="23">
        <v>55289.16</v>
      </c>
      <c r="H105" s="23">
        <f t="shared" si="9"/>
        <v>826677.973</v>
      </c>
      <c r="I105" s="23">
        <v>374587.235</v>
      </c>
      <c r="J105" s="23">
        <f t="shared" si="7"/>
        <v>507379.89800000004</v>
      </c>
      <c r="K105" s="23">
        <v>431024.725</v>
      </c>
      <c r="L105" s="23">
        <v>440034.007</v>
      </c>
      <c r="M105" s="23">
        <v>146477.111</v>
      </c>
      <c r="N105" s="23">
        <v>-4594.743</v>
      </c>
      <c r="O105" s="23">
        <v>-160081.136</v>
      </c>
      <c r="P105" s="24">
        <f t="shared" si="8"/>
        <v>14255.848332443597</v>
      </c>
      <c r="Q105" s="25">
        <v>35591</v>
      </c>
      <c r="R105" s="26"/>
    </row>
    <row r="106" spans="1:18" ht="11.25">
      <c r="A106" s="19" t="s">
        <v>230</v>
      </c>
      <c r="B106" s="20">
        <v>7</v>
      </c>
      <c r="C106" s="58" t="str">
        <f>VLOOKUP(B106,'[1]listing13'!$E$8:$H$345,4,0)</f>
        <v>UBH</v>
      </c>
      <c r="D106" s="20" t="s">
        <v>18</v>
      </c>
      <c r="E106" s="22" t="s">
        <v>101</v>
      </c>
      <c r="F106" s="23">
        <v>5719783.209</v>
      </c>
      <c r="G106" s="23">
        <v>1832982.914</v>
      </c>
      <c r="H106" s="23">
        <f t="shared" si="9"/>
        <v>3886800.295</v>
      </c>
      <c r="I106" s="23">
        <v>1140047.9</v>
      </c>
      <c r="J106" s="23">
        <f aca="true" t="shared" si="10" ref="J106:J111">F106-I106</f>
        <v>4579735.309</v>
      </c>
      <c r="K106" s="23">
        <v>1489123.349</v>
      </c>
      <c r="L106" s="23">
        <v>1460454.833</v>
      </c>
      <c r="M106" s="23">
        <v>265109.04</v>
      </c>
      <c r="N106" s="23">
        <v>13966.945</v>
      </c>
      <c r="O106" s="23">
        <v>-222473.579</v>
      </c>
      <c r="P106" s="24">
        <f aca="true" t="shared" si="11" ref="P106:P111">J106*1000/Q106</f>
        <v>11312.764918027118</v>
      </c>
      <c r="Q106" s="25">
        <v>404829</v>
      </c>
      <c r="R106" s="26"/>
    </row>
    <row r="107" spans="1:18" ht="11.25">
      <c r="A107" s="19" t="s">
        <v>231</v>
      </c>
      <c r="B107" s="20">
        <v>519</v>
      </c>
      <c r="C107" s="58" t="str">
        <f>VLOOKUP(B107,'[1]listing13'!$E$8:$H$345,4,0)</f>
        <v>DSH</v>
      </c>
      <c r="D107" s="20" t="s">
        <v>31</v>
      </c>
      <c r="E107" s="33" t="s">
        <v>38</v>
      </c>
      <c r="F107" s="23">
        <v>1433639.397</v>
      </c>
      <c r="G107" s="23">
        <v>449065.258</v>
      </c>
      <c r="H107" s="23">
        <f t="shared" si="9"/>
        <v>984574.1390000002</v>
      </c>
      <c r="I107" s="23">
        <v>365004.835</v>
      </c>
      <c r="J107" s="23">
        <f t="shared" si="10"/>
        <v>1068634.5620000002</v>
      </c>
      <c r="K107" s="23">
        <v>939283.984</v>
      </c>
      <c r="L107" s="23">
        <v>1277546.655</v>
      </c>
      <c r="M107" s="23">
        <v>105699.327</v>
      </c>
      <c r="N107" s="23">
        <v>-5513.832</v>
      </c>
      <c r="O107" s="23">
        <v>-261575.83</v>
      </c>
      <c r="P107" s="24">
        <f t="shared" si="11"/>
        <v>59.99061277760971</v>
      </c>
      <c r="Q107" s="25">
        <v>17813363</v>
      </c>
      <c r="R107" s="26"/>
    </row>
    <row r="108" spans="1:18" ht="11.25">
      <c r="A108" s="19" t="s">
        <v>234</v>
      </c>
      <c r="B108" s="20">
        <v>68</v>
      </c>
      <c r="C108" s="58" t="str">
        <f>VLOOKUP(B108,'[1]listing13'!$E$8:$H$345,4,0)</f>
        <v>ERS</v>
      </c>
      <c r="D108" s="20" t="s">
        <v>51</v>
      </c>
      <c r="E108" s="27" t="s">
        <v>233</v>
      </c>
      <c r="F108" s="23">
        <v>1753550.4</v>
      </c>
      <c r="G108" s="23">
        <v>279275.4</v>
      </c>
      <c r="H108" s="23">
        <f t="shared" si="9"/>
        <v>1474275</v>
      </c>
      <c r="I108" s="23">
        <v>1022451.7</v>
      </c>
      <c r="J108" s="23">
        <f t="shared" si="10"/>
        <v>731098.7</v>
      </c>
      <c r="K108" s="23">
        <v>207856.8</v>
      </c>
      <c r="L108" s="23">
        <v>362999.6</v>
      </c>
      <c r="M108" s="23">
        <v>225702.2</v>
      </c>
      <c r="N108" s="23">
        <v>77283.8</v>
      </c>
      <c r="O108" s="23">
        <v>-303561.2</v>
      </c>
      <c r="P108" s="24">
        <f t="shared" si="11"/>
        <v>2750.0214405007296</v>
      </c>
      <c r="Q108" s="25">
        <v>265852</v>
      </c>
      <c r="R108" s="26"/>
    </row>
    <row r="109" spans="1:18" ht="11.25">
      <c r="A109" s="19" t="s">
        <v>236</v>
      </c>
      <c r="B109" s="20">
        <v>484</v>
      </c>
      <c r="C109" s="58" t="str">
        <f>VLOOKUP(B109,'[1]listing13'!$E$8:$H$345,4,0)</f>
        <v>UID</v>
      </c>
      <c r="D109" s="20" t="s">
        <v>31</v>
      </c>
      <c r="E109" s="27" t="s">
        <v>83</v>
      </c>
      <c r="F109" s="23">
        <v>11532186.815</v>
      </c>
      <c r="G109" s="23">
        <v>269882.572</v>
      </c>
      <c r="H109" s="23">
        <f t="shared" si="9"/>
        <v>11262304.242999999</v>
      </c>
      <c r="I109" s="23">
        <v>7789991.488</v>
      </c>
      <c r="J109" s="23">
        <f t="shared" si="10"/>
        <v>3742195.3269999996</v>
      </c>
      <c r="K109" s="23">
        <v>939214.977</v>
      </c>
      <c r="L109" s="23">
        <v>0</v>
      </c>
      <c r="M109" s="23">
        <v>1894838.348</v>
      </c>
      <c r="N109" s="23">
        <v>-47089.894</v>
      </c>
      <c r="O109" s="23">
        <v>-1414352.074</v>
      </c>
      <c r="P109" s="24">
        <f t="shared" si="11"/>
        <v>101.66840299012301</v>
      </c>
      <c r="Q109" s="25">
        <v>36807850</v>
      </c>
      <c r="R109" s="26"/>
    </row>
    <row r="110" spans="1:18" ht="11.25">
      <c r="A110" s="19" t="s">
        <v>238</v>
      </c>
      <c r="B110" s="20">
        <v>532</v>
      </c>
      <c r="C110" s="58" t="str">
        <f>VLOOKUP(B110,'[1]listing13'!$E$8:$H$345,4,0)</f>
        <v>HGN</v>
      </c>
      <c r="D110" s="20" t="s">
        <v>51</v>
      </c>
      <c r="E110" s="27" t="s">
        <v>199</v>
      </c>
      <c r="F110" s="23">
        <v>11704001.552</v>
      </c>
      <c r="G110" s="23">
        <v>2949313.558</v>
      </c>
      <c r="H110" s="23">
        <f t="shared" si="9"/>
        <v>8754687.993999999</v>
      </c>
      <c r="I110" s="23">
        <v>3474033.851</v>
      </c>
      <c r="J110" s="23">
        <f t="shared" si="10"/>
        <v>8229967.700999999</v>
      </c>
      <c r="K110" s="23">
        <v>867532.344</v>
      </c>
      <c r="L110" s="23">
        <v>1824608.104</v>
      </c>
      <c r="M110" s="23">
        <v>498498.038</v>
      </c>
      <c r="N110" s="23">
        <v>-6114.94</v>
      </c>
      <c r="O110" s="23">
        <v>-1461688.739</v>
      </c>
      <c r="P110" s="24">
        <f t="shared" si="11"/>
        <v>81.22943293036565</v>
      </c>
      <c r="Q110" s="25">
        <v>101317557</v>
      </c>
      <c r="R110" s="26"/>
    </row>
    <row r="111" spans="1:18" ht="11.25">
      <c r="A111" s="19" t="s">
        <v>239</v>
      </c>
      <c r="B111" s="20">
        <v>499</v>
      </c>
      <c r="C111" s="58" t="str">
        <f>VLOOKUP(B111,'[1]listing13'!$E$8:$H$345,4,0)</f>
        <v>EDS</v>
      </c>
      <c r="D111" s="20" t="s">
        <v>16</v>
      </c>
      <c r="E111" s="27" t="s">
        <v>20</v>
      </c>
      <c r="F111" s="23">
        <v>42085267.478</v>
      </c>
      <c r="G111" s="23">
        <v>2627500.729</v>
      </c>
      <c r="H111" s="23">
        <f t="shared" si="9"/>
        <v>39457766.749</v>
      </c>
      <c r="I111" s="23">
        <v>2568844.891</v>
      </c>
      <c r="J111" s="23">
        <f t="shared" si="10"/>
        <v>39516422.587</v>
      </c>
      <c r="K111" s="23">
        <v>11983111.229</v>
      </c>
      <c r="L111" s="23">
        <v>15300465.139</v>
      </c>
      <c r="M111" s="23">
        <v>1431851.305</v>
      </c>
      <c r="N111" s="23">
        <v>3138172.204</v>
      </c>
      <c r="O111" s="23">
        <v>-1611033.01</v>
      </c>
      <c r="P111" s="24">
        <f t="shared" si="11"/>
        <v>387.5134471298197</v>
      </c>
      <c r="Q111" s="25">
        <v>101974326</v>
      </c>
      <c r="R111" s="26"/>
    </row>
    <row r="112" spans="1:18" ht="11.25">
      <c r="A112" s="36"/>
      <c r="B112" s="51"/>
      <c r="C112" s="59"/>
      <c r="D112" s="51"/>
      <c r="E112" s="52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53"/>
      <c r="Q112" s="54"/>
      <c r="R112" s="26"/>
    </row>
    <row r="113" spans="1:7" ht="11.25">
      <c r="A113" s="37"/>
      <c r="D113" s="38"/>
      <c r="F113" s="39" t="s">
        <v>225</v>
      </c>
      <c r="G113" s="40"/>
    </row>
    <row r="114" spans="1:9" ht="15.75">
      <c r="A114" s="37"/>
      <c r="D114" s="38"/>
      <c r="F114" s="6"/>
      <c r="G114" s="41"/>
      <c r="I114" s="42" t="s">
        <v>22</v>
      </c>
    </row>
    <row r="115" spans="1:6" ht="11.25">
      <c r="A115" s="40"/>
      <c r="D115" s="45"/>
      <c r="F115" s="40"/>
    </row>
    <row r="116" spans="1:6" ht="11.25">
      <c r="A116" s="41"/>
      <c r="D116" s="40"/>
      <c r="F116" s="40"/>
    </row>
    <row r="117" spans="1:6" ht="11.25">
      <c r="A117" s="40"/>
      <c r="D117" s="41"/>
      <c r="F117" s="40"/>
    </row>
    <row r="118" spans="1:6" ht="11.25">
      <c r="A118" s="37"/>
      <c r="D118" s="40"/>
      <c r="F118" s="40"/>
    </row>
    <row r="119" spans="1:6" ht="11.25">
      <c r="A119" s="37"/>
      <c r="D119" s="38"/>
      <c r="F119" s="40"/>
    </row>
    <row r="120" spans="1:6" ht="11.25">
      <c r="A120" s="46"/>
      <c r="D120" s="38"/>
      <c r="F120" s="45"/>
    </row>
    <row r="121" spans="1:6" ht="11.25">
      <c r="A121" s="40"/>
      <c r="D121" s="46"/>
      <c r="F121" s="40"/>
    </row>
    <row r="122" spans="1:6" ht="11.25">
      <c r="A122" s="37"/>
      <c r="D122" s="40"/>
      <c r="F122" s="40"/>
    </row>
    <row r="123" spans="1:6" ht="11.25">
      <c r="A123" s="37"/>
      <c r="D123" s="47"/>
      <c r="F123" s="40"/>
    </row>
    <row r="124" spans="1:6" ht="11.25">
      <c r="A124" s="41"/>
      <c r="D124" s="47"/>
      <c r="F124" s="40"/>
    </row>
    <row r="125" spans="1:6" ht="11.25">
      <c r="A125" s="37"/>
      <c r="D125" s="41"/>
      <c r="F125" s="45"/>
    </row>
    <row r="126" spans="1:6" ht="11.25">
      <c r="A126" s="40"/>
      <c r="D126" s="47"/>
      <c r="F126" s="40"/>
    </row>
    <row r="127" spans="1:6" ht="11.25">
      <c r="A127" s="44"/>
      <c r="D127" s="40"/>
      <c r="F127" s="40"/>
    </row>
    <row r="128" spans="1:6" ht="11.25">
      <c r="A128" s="40"/>
      <c r="D128" s="44"/>
      <c r="F128" s="40"/>
    </row>
    <row r="129" spans="1:6" ht="11.25">
      <c r="A129" s="40"/>
      <c r="D129" s="40"/>
      <c r="F129" s="40"/>
    </row>
    <row r="130" spans="1:6" ht="11.25">
      <c r="A130" s="45"/>
      <c r="D130" s="40"/>
      <c r="F130" s="40"/>
    </row>
    <row r="131" spans="1:6" ht="11.25">
      <c r="A131" s="41"/>
      <c r="D131" s="45"/>
      <c r="F131" s="40"/>
    </row>
    <row r="132" spans="1:6" ht="11.25">
      <c r="A132" s="41"/>
      <c r="D132" s="41"/>
      <c r="F132" s="48"/>
    </row>
    <row r="133" spans="1:6" ht="11.25">
      <c r="A133" s="37"/>
      <c r="D133" s="41"/>
      <c r="F133" s="40"/>
    </row>
    <row r="134" spans="1:6" ht="11.25">
      <c r="A134" s="37"/>
      <c r="D134" s="47"/>
      <c r="F134" s="41"/>
    </row>
    <row r="135" spans="1:6" ht="11.25">
      <c r="A135" s="49"/>
      <c r="D135" s="47"/>
      <c r="F135" s="40"/>
    </row>
    <row r="136" spans="1:6" ht="11.25">
      <c r="A136" s="41"/>
      <c r="D136" s="50"/>
      <c r="F136" s="40"/>
    </row>
    <row r="137" spans="1:6" ht="11.25">
      <c r="A137" s="45"/>
      <c r="D137" s="41"/>
      <c r="F137" s="40"/>
    </row>
    <row r="138" spans="1:6" ht="11.25">
      <c r="A138" s="40"/>
      <c r="D138" s="45"/>
      <c r="F138" s="41"/>
    </row>
    <row r="139" spans="1:6" ht="11.25">
      <c r="A139" s="40"/>
      <c r="D139" s="40"/>
      <c r="F139" s="40"/>
    </row>
    <row r="140" spans="1:4" ht="11.25">
      <c r="A140" s="40"/>
      <c r="D140" s="40"/>
    </row>
    <row r="141" spans="1:4" ht="11.25">
      <c r="A141" s="46"/>
      <c r="D141" s="40"/>
    </row>
    <row r="142" spans="1:4" ht="11.25">
      <c r="A142" s="40"/>
      <c r="D142" s="46"/>
    </row>
    <row r="143" spans="1:4" ht="11.25">
      <c r="A143" s="43"/>
      <c r="D143" s="40"/>
    </row>
    <row r="144" spans="1:4" ht="11.25">
      <c r="A144" s="40"/>
      <c r="D144" s="43"/>
    </row>
    <row r="145" spans="1:4" ht="11.25">
      <c r="A145" s="40"/>
      <c r="D145" s="40"/>
    </row>
    <row r="146" spans="1:4" ht="11.25">
      <c r="A146" s="40"/>
      <c r="D146" s="40"/>
    </row>
    <row r="147" spans="1:4" ht="11.25">
      <c r="A147" s="41"/>
      <c r="D147" s="40"/>
    </row>
    <row r="148" ht="11.25">
      <c r="D148" s="41"/>
    </row>
  </sheetData>
  <sheetProtection/>
  <mergeCells count="9">
    <mergeCell ref="A2:Q2"/>
    <mergeCell ref="P5:Q5"/>
    <mergeCell ref="A5:A6"/>
    <mergeCell ref="B5:B6"/>
    <mergeCell ref="D5:D6"/>
    <mergeCell ref="E5:E6"/>
    <mergeCell ref="F5:J5"/>
    <mergeCell ref="K5:O5"/>
    <mergeCell ref="C5:C6"/>
  </mergeCells>
  <printOptions/>
  <pageMargins left="0.21" right="0.2" top="0.2" bottom="0.37" header="0.5" footer="0.56"/>
  <pageSetup horizontalDpi="600" verticalDpi="600" orientation="landscape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Narangerel</dc:creator>
  <cp:keywords/>
  <dc:description/>
  <cp:lastModifiedBy>tseegii</cp:lastModifiedBy>
  <cp:lastPrinted>2011-03-24T02:12:55Z</cp:lastPrinted>
  <dcterms:created xsi:type="dcterms:W3CDTF">2007-07-31T07:21:50Z</dcterms:created>
  <dcterms:modified xsi:type="dcterms:W3CDTF">2014-11-12T06:27:58Z</dcterms:modified>
  <cp:category/>
  <cp:version/>
  <cp:contentType/>
  <cp:contentStatus/>
</cp:coreProperties>
</file>