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My Drive\Jaagii ST\Scan balance\scan trans audit\"/>
    </mc:Choice>
  </mc:AlternateContent>
  <xr:revisionPtr revIDLastSave="0" documentId="13_ncr:1_{934EA514-B22D-4CBA-AA43-3228A90CB7A9}" xr6:coauthVersionLast="47" xr6:coauthVersionMax="47" xr10:uidLastSave="{00000000-0000-0000-0000-000000000000}"/>
  <bookViews>
    <workbookView xWindow="-120" yWindow="-120" windowWidth="29040" windowHeight="17520" tabRatio="860" activeTab="4" xr2:uid="{00000000-000D-0000-FFFF-FFFF00000000}"/>
  </bookViews>
  <sheets>
    <sheet name="Nuur" sheetId="1" r:id="rId1"/>
    <sheet name="balance" sheetId="4" r:id="rId2"/>
    <sheet name="OUDT" sheetId="2" r:id="rId3"/>
    <sheet name="UUT" sheetId="5" r:id="rId4"/>
    <sheet name="MGT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3" l="1"/>
  <c r="D18" i="3"/>
  <c r="E11" i="3"/>
  <c r="D11" i="3"/>
  <c r="E33" i="2"/>
  <c r="D33" i="2"/>
  <c r="E31" i="2"/>
  <c r="D31" i="2"/>
  <c r="D12" i="2"/>
  <c r="D14" i="2" s="1"/>
  <c r="D75" i="4"/>
  <c r="C75" i="4"/>
  <c r="D77" i="4"/>
  <c r="C61" i="4"/>
  <c r="D61" i="4"/>
  <c r="D52" i="4"/>
  <c r="D34" i="4" l="1"/>
  <c r="D29" i="3"/>
  <c r="D57" i="3"/>
  <c r="E56" i="3" s="1"/>
  <c r="C20" i="4"/>
  <c r="E29" i="3" l="1"/>
  <c r="D39" i="2" l="1"/>
  <c r="D20" i="4"/>
  <c r="D62" i="4" l="1"/>
  <c r="C34" i="4" l="1"/>
  <c r="C35" i="4" s="1"/>
  <c r="C52" i="4"/>
  <c r="C62" i="4" s="1"/>
  <c r="C77" i="4" s="1"/>
  <c r="C78" i="4" l="1"/>
  <c r="J9" i="5"/>
  <c r="J11" i="5"/>
  <c r="J12" i="5"/>
  <c r="E12" i="2"/>
  <c r="J14" i="5"/>
  <c r="J16" i="5"/>
  <c r="J17" i="5"/>
  <c r="J18" i="5"/>
  <c r="D35" i="4"/>
  <c r="A9" i="5"/>
  <c r="A10" i="5" s="1"/>
  <c r="A11" i="5" s="1"/>
  <c r="A12" i="5" s="1"/>
  <c r="A13" i="5" l="1"/>
  <c r="A14" i="5" s="1"/>
  <c r="A15" i="5" s="1"/>
  <c r="A16" i="5" s="1"/>
  <c r="A17" i="5" s="1"/>
  <c r="A18" i="5" s="1"/>
  <c r="A19" i="5" s="1"/>
  <c r="E14" i="2"/>
  <c r="E39" i="2" l="1"/>
  <c r="D78" i="4" l="1"/>
</calcChain>
</file>

<file path=xl/sharedStrings.xml><?xml version="1.0" encoding="utf-8"?>
<sst xmlns="http://schemas.openxmlformats.org/spreadsheetml/2006/main" count="300" uniqueCount="250">
  <si>
    <t>¹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</si>
  <si>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</si>
  <si>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</si>
  <si>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</si>
  <si>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</si>
  <si>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</si>
  <si>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</si>
  <si>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</si>
  <si>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</si>
  <si>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</si>
  <si>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</si>
  <si>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1.1.20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</si>
  <si>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</si>
  <si>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</si>
  <si>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</si>
  <si>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</si>
  <si>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</si>
  <si>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</si>
  <si>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</si>
  <si>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</si>
  <si>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</si>
  <si>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</si>
  <si>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</si>
  <si>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</si>
  <si>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</si>
  <si>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</si>
  <si>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</si>
  <si>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</si>
  <si>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</si>
  <si>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</si>
  <si>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</si>
  <si>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</si>
  <si>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</si>
  <si>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</si>
  <si>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</si>
  <si>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</si>
  <si>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2.1.2</t>
  </si>
  <si>
    <t>2.1.2.1</t>
  </si>
  <si>
    <t>2.1.2.2</t>
  </si>
  <si>
    <t>2.1.2.3</t>
  </si>
  <si>
    <t>2.1.2.4</t>
  </si>
  <si>
    <t>2.1.2.5</t>
  </si>
  <si>
    <t>2.1.2.6</t>
  </si>
  <si>
    <t>2.1.20</t>
  </si>
  <si>
    <t>2.2.2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</si>
  <si>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</si>
  <si>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</si>
  <si>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</si>
  <si>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</si>
  <si>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</si>
  <si>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</si>
  <si>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</si>
  <si>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</si>
  <si>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2.3.8.1</t>
  </si>
  <si>
    <t>2.3.8.2</t>
  </si>
  <si>
    <t>2.3.20</t>
  </si>
  <si>
    <t>2.5.20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</si>
  <si>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</si>
  <si>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</si>
  <si>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</si>
  <si>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</si>
  <si>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</si>
  <si>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</si>
  <si>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</si>
  <si>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</si>
  <si>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</si>
  <si>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</si>
  <si>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</si>
  <si>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</si>
  <si>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</si>
  <si>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Row No.</t>
  </si>
  <si>
    <t>Items</t>
  </si>
  <si>
    <t>Balance</t>
  </si>
  <si>
    <t xml:space="preserve">     Current asset</t>
  </si>
  <si>
    <t>Cash and cash equivalent</t>
  </si>
  <si>
    <t>Short term investment</t>
  </si>
  <si>
    <t>Short term investment provision</t>
  </si>
  <si>
    <t>Accounts receivable</t>
  </si>
  <si>
    <t>Other receivable</t>
  </si>
  <si>
    <t>Inventory</t>
  </si>
  <si>
    <t>Livestock</t>
  </si>
  <si>
    <t>Total current asset</t>
  </si>
  <si>
    <t>ASSETS</t>
  </si>
  <si>
    <t>Noncurrent asset</t>
  </si>
  <si>
    <t>Fixed asset</t>
  </si>
  <si>
    <t>Accumulated depreciation</t>
  </si>
  <si>
    <t>Other fixed assets</t>
  </si>
  <si>
    <t>Building under construction</t>
  </si>
  <si>
    <t>Livestock (Agricultural)</t>
  </si>
  <si>
    <t>Intangible asset</t>
  </si>
  <si>
    <t>Investment and other assets</t>
  </si>
  <si>
    <t>Unrealized loss on long term investments</t>
  </si>
  <si>
    <t>Exploration for and evaluation of mineral resources</t>
  </si>
  <si>
    <t>Total noncurrent asset</t>
  </si>
  <si>
    <t>TOTAL ASSET</t>
  </si>
  <si>
    <t>LIABILITIES AND OWNER'S EQUITY</t>
  </si>
  <si>
    <t xml:space="preserve">    LIABILITY</t>
  </si>
  <si>
    <t>Current liability</t>
  </si>
  <si>
    <t>Accounts payable</t>
  </si>
  <si>
    <t>Wages payable</t>
  </si>
  <si>
    <t>Corporate income tax payable</t>
  </si>
  <si>
    <t>Personal income tax payable</t>
  </si>
  <si>
    <t>Other tax payables</t>
  </si>
  <si>
    <t>Dividend payable</t>
  </si>
  <si>
    <t>Other payables</t>
  </si>
  <si>
    <t>Unearned revenue</t>
  </si>
  <si>
    <t>Total current liabilities</t>
  </si>
  <si>
    <t>Long term liabilities</t>
  </si>
  <si>
    <t>Long term notes payable</t>
  </si>
  <si>
    <t>Long term loans</t>
  </si>
  <si>
    <t>Allowance for long term liabilities</t>
  </si>
  <si>
    <t>Total long term liabilities</t>
  </si>
  <si>
    <t>Total liabilities</t>
  </si>
  <si>
    <t>STOCKHOLDERS' EQUITY</t>
  </si>
  <si>
    <t xml:space="preserve">               b) private</t>
  </si>
  <si>
    <t>Treasury stock</t>
  </si>
  <si>
    <t>Total stock</t>
  </si>
  <si>
    <t>Additional paid-in capital</t>
  </si>
  <si>
    <t>Retained earnings</t>
  </si>
  <si>
    <t xml:space="preserve">            Current year</t>
  </si>
  <si>
    <t>Total stockholders' equity</t>
  </si>
  <si>
    <t>From which: Minority interest</t>
  </si>
  <si>
    <t xml:space="preserve">TOTAL LIABILITIES &amp; OWNER' EQUITY </t>
  </si>
  <si>
    <t>Director_______________________</t>
  </si>
  <si>
    <t>Chief accountant_________________</t>
  </si>
  <si>
    <t>INCOME STATEMENT</t>
  </si>
  <si>
    <t>(MNT)</t>
  </si>
  <si>
    <t>Preveous year period</t>
  </si>
  <si>
    <t>Current period</t>
  </si>
  <si>
    <t>Income</t>
  </si>
  <si>
    <t xml:space="preserve">    Sales income</t>
  </si>
  <si>
    <t xml:space="preserve">    Sales allowance and returns</t>
  </si>
  <si>
    <t xml:space="preserve">    Sales discount</t>
  </si>
  <si>
    <t>Total income</t>
  </si>
  <si>
    <t>Cost of goods sold</t>
  </si>
  <si>
    <t>ITEMS</t>
  </si>
  <si>
    <t>Cash flows from operating activities</t>
  </si>
  <si>
    <t>Net cash from operating activities</t>
  </si>
  <si>
    <t>Cash flows from investing activities</t>
  </si>
  <si>
    <t>Cash &amp; cash equivalent at the beginning of period</t>
  </si>
  <si>
    <t>Cash &amp; cash equivalent at the end of period</t>
  </si>
  <si>
    <t>FINANCIAL BALANCE</t>
  </si>
  <si>
    <t>Registration number:</t>
  </si>
  <si>
    <t>Authorized government office</t>
  </si>
  <si>
    <t>Date</t>
  </si>
  <si>
    <t>Signature</t>
  </si>
  <si>
    <t>А</t>
  </si>
  <si>
    <t>"DARKHAN SHEEPSKIN"JSC</t>
  </si>
  <si>
    <t>2023  YEAR 4-th QUARTER</t>
  </si>
  <si>
    <t>Tax and Social security receivables</t>
  </si>
  <si>
    <t>1.1.11</t>
  </si>
  <si>
    <t>Other financial assets</t>
  </si>
  <si>
    <t>Prepaid expenses / bills</t>
  </si>
  <si>
    <t>Non-current assets for sales purpose</t>
  </si>
  <si>
    <t>"DARKHAN SHEEPSKIN" JSC FINANCIAL STATEMENT</t>
  </si>
  <si>
    <t>1.2.12</t>
  </si>
  <si>
    <t>Unfinished buildings</t>
  </si>
  <si>
    <t>Tax debts</t>
  </si>
  <si>
    <t>Social security payments</t>
  </si>
  <si>
    <t>Total short-term liabilities</t>
  </si>
  <si>
    <t>2.1.1.13</t>
  </si>
  <si>
    <t>Pre-paid income</t>
  </si>
  <si>
    <t>Other short-term liabilities</t>
  </si>
  <si>
    <t>2.1.2.7</t>
  </si>
  <si>
    <t>Resource (liabilities)</t>
  </si>
  <si>
    <t>Postponed tax debts</t>
  </si>
  <si>
    <t>Poket share</t>
  </si>
  <si>
    <t>Personal assets</t>
  </si>
  <si>
    <t>Revaluation increment</t>
  </si>
  <si>
    <t>Other parts of owners' property</t>
  </si>
  <si>
    <t>Per non-controlling interest</t>
  </si>
  <si>
    <t xml:space="preserve">"DARKHAN SHEEPSKIN" JSC </t>
  </si>
  <si>
    <t>Total profit</t>
  </si>
  <si>
    <t>Rental income</t>
  </si>
  <si>
    <t>Interest income</t>
  </si>
  <si>
    <t>Dividend income</t>
  </si>
  <si>
    <t>Right contribution income</t>
  </si>
  <si>
    <t>Other income</t>
  </si>
  <si>
    <t>Sales and marketing expenses</t>
  </si>
  <si>
    <t>General and administrative expenses</t>
  </si>
  <si>
    <t>Financial costs</t>
  </si>
  <si>
    <t>Other costs</t>
  </si>
  <si>
    <t>Foreign exchange difference gain (loss)</t>
  </si>
  <si>
    <t>Deducting Fixed Assets gain (loss)</t>
  </si>
  <si>
    <t>Sales of investment gain (loss)</t>
  </si>
  <si>
    <t>Other profit (loss)</t>
  </si>
  <si>
    <t>Pre-tax profit</t>
  </si>
  <si>
    <t xml:space="preserve">   Income tax costs</t>
  </si>
  <si>
    <t>After tax profit loss</t>
  </si>
  <si>
    <t>After-tax profit loss discontinued operations</t>
  </si>
  <si>
    <t>Reported period net profit (loss)</t>
  </si>
  <si>
    <t>Other detailed income</t>
  </si>
  <si>
    <t>Difference in capital revaluation increments</t>
  </si>
  <si>
    <t>Foreign currency conversion differences</t>
  </si>
  <si>
    <t>Other gain (loss)</t>
  </si>
  <si>
    <t>Basic gain (loss) per share</t>
  </si>
  <si>
    <t>Last balance as of December 31, 2021</t>
  </si>
  <si>
    <t>Property</t>
  </si>
  <si>
    <t>Pocket share</t>
  </si>
  <si>
    <t>Other Part of owner's property</t>
  </si>
  <si>
    <t>Added capital</t>
  </si>
  <si>
    <t>Retained earning</t>
  </si>
  <si>
    <t>Total</t>
  </si>
  <si>
    <t>Accounting policy change impact error correction</t>
  </si>
  <si>
    <t>Corrected balance</t>
  </si>
  <si>
    <t>Change in property</t>
  </si>
  <si>
    <t>Last balance as of December 31, 2022</t>
  </si>
  <si>
    <t>Revaluation increment implemented amount</t>
  </si>
  <si>
    <t>Last balance as of December 31, 2023</t>
  </si>
  <si>
    <t xml:space="preserve">   Cash income</t>
  </si>
  <si>
    <t>Income from sales of goods</t>
  </si>
  <si>
    <t>Right deduction, fee, payment income</t>
  </si>
  <si>
    <t>Cash received from insurance compensation</t>
  </si>
  <si>
    <t>Returned tax</t>
  </si>
  <si>
    <t>Subsidy and financing income</t>
  </si>
  <si>
    <t xml:space="preserve"> Other cash income</t>
  </si>
  <si>
    <t xml:space="preserve">   Cash expenses (-)</t>
  </si>
  <si>
    <t>Paid to social insurance</t>
  </si>
  <si>
    <t>Paid to workers</t>
  </si>
  <si>
    <t>Paid to inventory purchase</t>
  </si>
  <si>
    <t>Paid for operating costs</t>
  </si>
  <si>
    <t>Paid for fuel and space parts</t>
  </si>
  <si>
    <t>Paid to interest payment</t>
  </si>
  <si>
    <t>Paid to tax agency</t>
  </si>
  <si>
    <t>Paid to insurance payment</t>
  </si>
  <si>
    <t>Other cash expenses</t>
  </si>
  <si>
    <t>Money transferred to sales expense</t>
  </si>
  <si>
    <t>Total cash income</t>
  </si>
  <si>
    <t>Income from sales of fixed assets</t>
  </si>
  <si>
    <t>Received interest income</t>
  </si>
  <si>
    <t>Received dividend</t>
  </si>
  <si>
    <t>Loans and returns to others</t>
  </si>
  <si>
    <t>Total cash expense (-)</t>
  </si>
  <si>
    <t>Paid for acquiring fixed assets</t>
  </si>
  <si>
    <t>Paid for acquiring intangible assets</t>
  </si>
  <si>
    <t>Paid for acquiring investment</t>
  </si>
  <si>
    <t>Paid for acquiring other long-term investment</t>
  </si>
  <si>
    <t>Loans and advances to others</t>
  </si>
  <si>
    <t>Net cash flow from investment activities</t>
  </si>
  <si>
    <t>Received from loans and debt securities</t>
  </si>
  <si>
    <t>Advances and returns from others</t>
  </si>
  <si>
    <t>Currency rate</t>
  </si>
  <si>
    <t>Paid for loans and debt securities</t>
  </si>
  <si>
    <t>Paid dividends</t>
  </si>
  <si>
    <t>Various donations</t>
  </si>
  <si>
    <t>Net cash from financial activities</t>
  </si>
  <si>
    <t>Total net cash flow</t>
  </si>
  <si>
    <t>Cash flows from financial activities</t>
  </si>
  <si>
    <t>' DARKHAN SHEEPSKIN'' JSC CASH FLOW STATEMENT</t>
  </si>
  <si>
    <t>' DARKHAN SHEEPSKIN'' JSC STATEMENT OF STOCKHOLDERS'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</si>
</sst>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?"/>
    <numFmt numFmtId="166" formatCode="#,##0.0"/>
    <numFmt numFmtId="167" formatCode="[$-409]mmmm\ d\,\ yyyy;@"/>
    <numFmt numFmtId="168" formatCode="[$-409]dd\-mmm\-yy;@"/>
  </numFmts>
  <fonts count="33">
    <font>
      <sz val="10"/>
      <name val="Arial"/>
    </font>
    <font>
      <sz val="10"/>
      <name val="Arial"/>
      <family val="2"/>
    </font>
    <font>
      <sz val="10"/>
      <name val="Arial Mon"/>
      <family val="2"/>
    </font>
    <font>
      <sz val="10"/>
      <name val="Times New Roman Mon"/>
      <family val="1"/>
    </font>
    <font>
      <b/>
      <sz val="10"/>
      <name val="Times New Roman Mon"/>
      <family val="1"/>
    </font>
    <font>
      <b/>
      <sz val="11"/>
      <name val="Times New Roman Mon"/>
      <family val="1"/>
    </font>
    <font>
      <sz val="8"/>
      <name val="Arial"/>
      <family val="2"/>
    </font>
    <font>
      <b/>
      <sz val="10"/>
      <color indexed="8"/>
      <name val="Arial Mon"/>
      <family val="2"/>
    </font>
    <font>
      <sz val="10"/>
      <color indexed="8"/>
      <name val="Times New Roman Mon"/>
      <family val="1"/>
    </font>
    <font>
      <sz val="12"/>
      <color indexed="8"/>
      <name val="Times New Roman Mon"/>
      <family val="1"/>
    </font>
    <font>
      <sz val="10"/>
      <name val="Arial Mon"/>
      <family val="2"/>
    </font>
    <font>
      <sz val="8.5"/>
      <name val="Arial Mon"/>
      <family val="2"/>
    </font>
    <font>
      <sz val="10"/>
      <color indexed="8"/>
      <name val="Arial Mo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name val="Times New Roman Mo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42"/>
      <color indexed="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2"/>
      <name val="AGCrownStyle Mon"/>
    </font>
    <font>
      <b/>
      <sz val="16"/>
      <name val="Arial Mon"/>
      <family val="2"/>
    </font>
    <font>
      <b/>
      <sz val="10"/>
      <name val="Times New Roman Mon"/>
    </font>
    <font>
      <b/>
      <sz val="10"/>
      <name val="Arial"/>
      <family val="2"/>
    </font>
    <font>
      <u/>
      <sz val="10"/>
      <name val="Arial Mon"/>
      <family val="2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3" fillId="0" borderId="3" xfId="1" applyFont="1" applyBorder="1"/>
    <xf numFmtId="0" fontId="4" fillId="0" borderId="3" xfId="0" applyFont="1" applyBorder="1"/>
    <xf numFmtId="43" fontId="9" fillId="0" borderId="0" xfId="1" applyFont="1" applyAlignment="1">
      <alignment horizontal="left" vertical="center"/>
    </xf>
    <xf numFmtId="43" fontId="10" fillId="0" borderId="0" xfId="1" applyFont="1"/>
    <xf numFmtId="43" fontId="12" fillId="0" borderId="0" xfId="1" applyFont="1" applyBorder="1" applyAlignment="1">
      <alignment horizontal="left" vertical="center"/>
    </xf>
    <xf numFmtId="43" fontId="12" fillId="0" borderId="2" xfId="1" applyFont="1" applyBorder="1" applyAlignment="1">
      <alignment horizontal="left" vertical="center"/>
    </xf>
    <xf numFmtId="43" fontId="12" fillId="0" borderId="7" xfId="1" applyFont="1" applyBorder="1" applyAlignment="1">
      <alignment horizontal="left" vertical="center"/>
    </xf>
    <xf numFmtId="43" fontId="7" fillId="0" borderId="3" xfId="1" applyFont="1" applyBorder="1" applyAlignment="1">
      <alignment horizontal="left" vertical="center"/>
    </xf>
    <xf numFmtId="43" fontId="13" fillId="0" borderId="3" xfId="1" applyFont="1" applyBorder="1" applyAlignment="1">
      <alignment horizontal="right" vertical="center"/>
    </xf>
    <xf numFmtId="43" fontId="3" fillId="0" borderId="3" xfId="0" applyNumberFormat="1" applyFont="1" applyBorder="1"/>
    <xf numFmtId="43" fontId="3" fillId="0" borderId="0" xfId="0" applyNumberFormat="1" applyFont="1"/>
    <xf numFmtId="43" fontId="2" fillId="0" borderId="0" xfId="1" applyFont="1"/>
    <xf numFmtId="43" fontId="2" fillId="0" borderId="0" xfId="1" applyFont="1" applyBorder="1" applyAlignment="1">
      <alignment horizontal="center" vertical="center" wrapText="1"/>
    </xf>
    <xf numFmtId="43" fontId="15" fillId="0" borderId="3" xfId="0" applyNumberFormat="1" applyFont="1" applyBorder="1"/>
    <xf numFmtId="43" fontId="15" fillId="0" borderId="3" xfId="1" applyFont="1" applyBorder="1"/>
    <xf numFmtId="43" fontId="14" fillId="0" borderId="3" xfId="1" applyFont="1" applyBorder="1" applyAlignment="1">
      <alignment horizontal="right" vertical="center"/>
    </xf>
    <xf numFmtId="43" fontId="4" fillId="0" borderId="3" xfId="1" applyFont="1" applyBorder="1"/>
    <xf numFmtId="43" fontId="3" fillId="0" borderId="3" xfId="1" applyFont="1" applyFill="1" applyBorder="1"/>
    <xf numFmtId="43" fontId="4" fillId="0" borderId="3" xfId="1" applyFont="1" applyFill="1" applyBorder="1"/>
    <xf numFmtId="43" fontId="3" fillId="0" borderId="3" xfId="1" applyFont="1" applyFill="1" applyBorder="1" applyAlignment="1">
      <alignment horizontal="right"/>
    </xf>
    <xf numFmtId="43" fontId="13" fillId="0" borderId="3" xfId="1" applyFont="1" applyFill="1" applyBorder="1" applyAlignment="1">
      <alignment horizontal="right" vertical="center"/>
    </xf>
    <xf numFmtId="43" fontId="7" fillId="0" borderId="7" xfId="1" applyFont="1" applyBorder="1" applyAlignment="1">
      <alignment horizontal="left" vertical="center"/>
    </xf>
    <xf numFmtId="43" fontId="12" fillId="0" borderId="3" xfId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43" fontId="2" fillId="0" borderId="0" xfId="1" applyFont="1" applyBorder="1"/>
    <xf numFmtId="168" fontId="17" fillId="0" borderId="3" xfId="0" applyNumberFormat="1" applyFont="1" applyBorder="1" applyAlignment="1">
      <alignment horizontal="center" wrapText="1"/>
    </xf>
    <xf numFmtId="0" fontId="17" fillId="0" borderId="3" xfId="0" applyFont="1" applyBorder="1"/>
    <xf numFmtId="0" fontId="16" fillId="0" borderId="3" xfId="0" applyFont="1" applyBorder="1"/>
    <xf numFmtId="0" fontId="17" fillId="0" borderId="3" xfId="0" applyFont="1" applyBorder="1" applyAlignment="1">
      <alignment horizontal="center"/>
    </xf>
    <xf numFmtId="0" fontId="17" fillId="0" borderId="1" xfId="0" applyFont="1" applyBorder="1"/>
    <xf numFmtId="0" fontId="16" fillId="0" borderId="3" xfId="0" applyFont="1" applyBorder="1" applyAlignment="1">
      <alignment wrapText="1"/>
    </xf>
    <xf numFmtId="43" fontId="8" fillId="0" borderId="3" xfId="1" applyFont="1" applyFill="1" applyBorder="1" applyAlignment="1">
      <alignment horizontal="left" vertical="center"/>
    </xf>
    <xf numFmtId="0" fontId="17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 wrapText="1"/>
    </xf>
    <xf numFmtId="167" fontId="3" fillId="0" borderId="0" xfId="0" applyNumberFormat="1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43" fontId="7" fillId="0" borderId="5" xfId="1" applyFont="1" applyBorder="1" applyAlignment="1">
      <alignment horizontal="left" vertical="center"/>
    </xf>
    <xf numFmtId="43" fontId="7" fillId="0" borderId="2" xfId="1" applyFont="1" applyBorder="1" applyAlignment="1">
      <alignment horizontal="left" vertical="center"/>
    </xf>
    <xf numFmtId="43" fontId="29" fillId="0" borderId="3" xfId="1" applyFont="1" applyBorder="1"/>
    <xf numFmtId="43" fontId="1" fillId="0" borderId="5" xfId="1" applyFont="1" applyBorder="1"/>
    <xf numFmtId="43" fontId="30" fillId="0" borderId="5" xfId="1" applyFont="1" applyBorder="1"/>
    <xf numFmtId="43" fontId="14" fillId="0" borderId="3" xfId="1" applyFont="1" applyFill="1" applyBorder="1" applyAlignment="1">
      <alignment horizontal="right" vertical="center"/>
    </xf>
    <xf numFmtId="0" fontId="1" fillId="0" borderId="0" xfId="0" applyFont="1"/>
    <xf numFmtId="0" fontId="22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43" fontId="31" fillId="0" borderId="0" xfId="1" applyFont="1" applyAlignment="1">
      <alignment horizontal="left" vertical="center"/>
    </xf>
    <xf numFmtId="43" fontId="19" fillId="0" borderId="0" xfId="1" applyFont="1" applyFill="1" applyAlignment="1">
      <alignment horizontal="right"/>
    </xf>
    <xf numFmtId="165" fontId="12" fillId="0" borderId="3" xfId="1" applyNumberFormat="1" applyFont="1" applyBorder="1" applyAlignment="1">
      <alignment horizontal="left" vertical="center"/>
    </xf>
    <xf numFmtId="0" fontId="22" fillId="0" borderId="5" xfId="0" applyFont="1" applyBorder="1" applyAlignment="1">
      <alignment wrapText="1"/>
    </xf>
    <xf numFmtId="0" fontId="22" fillId="0" borderId="2" xfId="0" applyFont="1" applyBorder="1" applyAlignment="1">
      <alignment wrapText="1"/>
    </xf>
    <xf numFmtId="43" fontId="1" fillId="0" borderId="3" xfId="1" applyFont="1" applyBorder="1"/>
    <xf numFmtId="164" fontId="12" fillId="0" borderId="3" xfId="1" applyNumberFormat="1" applyFont="1" applyBorder="1" applyAlignment="1">
      <alignment horizontal="left" vertical="center"/>
    </xf>
    <xf numFmtId="0" fontId="19" fillId="0" borderId="3" xfId="0" applyFont="1" applyBorder="1" applyAlignment="1">
      <alignment wrapText="1"/>
    </xf>
    <xf numFmtId="43" fontId="12" fillId="0" borderId="5" xfId="1" applyFont="1" applyBorder="1" applyAlignment="1">
      <alignment horizontal="left" vertical="center"/>
    </xf>
    <xf numFmtId="43" fontId="1" fillId="0" borderId="0" xfId="0" applyNumberFormat="1" applyFont="1"/>
    <xf numFmtId="0" fontId="19" fillId="0" borderId="4" xfId="0" applyFont="1" applyBorder="1" applyAlignment="1">
      <alignment wrapText="1"/>
    </xf>
    <xf numFmtId="2" fontId="12" fillId="0" borderId="3" xfId="1" applyNumberFormat="1" applyFont="1" applyBorder="1" applyAlignment="1">
      <alignment horizontal="left" vertical="center"/>
    </xf>
    <xf numFmtId="0" fontId="22" fillId="0" borderId="3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22" fillId="0" borderId="5" xfId="0" applyFont="1" applyBorder="1"/>
    <xf numFmtId="0" fontId="22" fillId="0" borderId="3" xfId="0" applyFont="1" applyBorder="1"/>
    <xf numFmtId="4" fontId="1" fillId="0" borderId="0" xfId="0" applyNumberFormat="1" applyFont="1"/>
    <xf numFmtId="166" fontId="1" fillId="0" borderId="0" xfId="0" applyNumberFormat="1" applyFont="1"/>
    <xf numFmtId="43" fontId="1" fillId="0" borderId="0" xfId="1" applyFont="1" applyBorder="1"/>
    <xf numFmtId="43" fontId="12" fillId="0" borderId="0" xfId="1" applyFont="1" applyBorder="1" applyAlignment="1">
      <alignment vertical="center"/>
    </xf>
    <xf numFmtId="0" fontId="22" fillId="0" borderId="2" xfId="0" applyFont="1" applyBorder="1"/>
    <xf numFmtId="43" fontId="30" fillId="0" borderId="3" xfId="1" applyFont="1" applyBorder="1"/>
    <xf numFmtId="43" fontId="2" fillId="0" borderId="0" xfId="1" applyFont="1" applyBorder="1" applyAlignment="1">
      <alignment horizontal="right"/>
    </xf>
    <xf numFmtId="164" fontId="7" fillId="0" borderId="5" xfId="1" applyNumberFormat="1" applyFont="1" applyBorder="1" applyAlignment="1">
      <alignment horizontal="left" vertical="center"/>
    </xf>
    <xf numFmtId="43" fontId="1" fillId="0" borderId="2" xfId="1" applyFont="1" applyBorder="1"/>
    <xf numFmtId="43" fontId="13" fillId="0" borderId="2" xfId="1" applyFont="1" applyBorder="1" applyAlignment="1">
      <alignment horizontal="right" vertical="center"/>
    </xf>
    <xf numFmtId="43" fontId="1" fillId="0" borderId="2" xfId="1" applyFont="1" applyFill="1" applyBorder="1"/>
    <xf numFmtId="43" fontId="1" fillId="0" borderId="6" xfId="1" applyFont="1" applyBorder="1"/>
    <xf numFmtId="164" fontId="7" fillId="0" borderId="3" xfId="1" applyNumberFormat="1" applyFont="1" applyBorder="1" applyAlignment="1">
      <alignment horizontal="left" vertical="center"/>
    </xf>
    <xf numFmtId="164" fontId="12" fillId="0" borderId="5" xfId="1" applyNumberFormat="1" applyFont="1" applyBorder="1" applyAlignment="1">
      <alignment horizontal="left" vertical="center"/>
    </xf>
    <xf numFmtId="165" fontId="7" fillId="0" borderId="3" xfId="1" applyNumberFormat="1" applyFont="1" applyBorder="1" applyAlignment="1">
      <alignment horizontal="left" vertical="center"/>
    </xf>
    <xf numFmtId="164" fontId="12" fillId="0" borderId="0" xfId="1" applyNumberFormat="1" applyFont="1" applyBorder="1" applyAlignment="1">
      <alignment horizontal="left" vertical="center"/>
    </xf>
    <xf numFmtId="43" fontId="1" fillId="0" borderId="0" xfId="1" applyFont="1"/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wrapText="1"/>
    </xf>
    <xf numFmtId="0" fontId="19" fillId="0" borderId="1" xfId="0" applyFont="1" applyBorder="1" applyAlignment="1">
      <alignment vertical="center" wrapText="1"/>
    </xf>
    <xf numFmtId="43" fontId="8" fillId="0" borderId="0" xfId="1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right"/>
    </xf>
    <xf numFmtId="0" fontId="26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3" fillId="0" borderId="0" xfId="0" applyFont="1"/>
    <xf numFmtId="167" fontId="3" fillId="0" borderId="0" xfId="0" applyNumberFormat="1" applyFont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43" fontId="28" fillId="0" borderId="0" xfId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3" fontId="17" fillId="0" borderId="3" xfId="1" applyFont="1" applyBorder="1" applyAlignment="1">
      <alignment horizontal="center"/>
    </xf>
    <xf numFmtId="43" fontId="2" fillId="0" borderId="0" xfId="1" applyFont="1" applyAlignment="1">
      <alignment horizontal="center" vertical="center"/>
    </xf>
    <xf numFmtId="4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3" fontId="7" fillId="0" borderId="5" xfId="1" applyFont="1" applyBorder="1" applyAlignment="1">
      <alignment horizontal="left" vertical="center"/>
    </xf>
    <xf numFmtId="43" fontId="7" fillId="0" borderId="2" xfId="1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5" xfId="0" applyFont="1" applyBorder="1" applyAlignment="1">
      <alignment horizontal="left" wrapText="1"/>
    </xf>
    <xf numFmtId="0" fontId="22" fillId="0" borderId="2" xfId="0" applyFont="1" applyBorder="1" applyAlignment="1">
      <alignment horizontal="left" wrapText="1"/>
    </xf>
    <xf numFmtId="0" fontId="22" fillId="0" borderId="5" xfId="0" applyFont="1" applyBorder="1" applyAlignment="1">
      <alignment wrapText="1"/>
    </xf>
    <xf numFmtId="0" fontId="22" fillId="0" borderId="2" xfId="0" applyFont="1" applyBorder="1" applyAlignment="1">
      <alignment wrapText="1"/>
    </xf>
    <xf numFmtId="43" fontId="3" fillId="0" borderId="0" xfId="1" applyFont="1" applyBorder="1" applyAlignment="1">
      <alignment horizontal="center" vertic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43" fontId="2" fillId="0" borderId="3" xfId="1" applyFont="1" applyBorder="1" applyAlignment="1">
      <alignment horizontal="center" vertical="center" wrapText="1"/>
    </xf>
    <xf numFmtId="43" fontId="31" fillId="0" borderId="0" xfId="1" applyFont="1" applyBorder="1" applyAlignment="1">
      <alignment horizontal="left" vertical="center"/>
    </xf>
    <xf numFmtId="167" fontId="19" fillId="0" borderId="0" xfId="1" applyNumberFormat="1" applyFont="1" applyFill="1" applyAlignment="1">
      <alignment horizontal="right"/>
    </xf>
    <xf numFmtId="0" fontId="32" fillId="0" borderId="5" xfId="0" applyFont="1" applyBorder="1" applyAlignment="1">
      <alignment wrapText="1"/>
    </xf>
    <xf numFmtId="0" fontId="32" fillId="0" borderId="2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H="1" flipV="1">
          <a:off x="342900" y="3771900"/>
          <a:ext cx="0" cy="190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>
          <a:spLocks noChangeShapeType="1"/>
        </xdr:cNvSpPr>
      </xdr:nvSpPr>
      <xdr:spPr bwMode="auto">
        <a:xfrm flipH="1" flipV="1">
          <a:off x="4714875" y="990600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7</xdr:row>
      <xdr:rowOff>0</xdr:rowOff>
    </xdr:to>
    <xdr:sp macro="" textlink="">
      <xdr:nvSpPr>
        <xdr:cNvPr id="4099" name="Line 3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ShapeType="1"/>
        </xdr:cNvSpPr>
      </xdr:nvSpPr>
      <xdr:spPr bwMode="auto">
        <a:xfrm flipH="1" flipV="1">
          <a:off x="5534025" y="981075"/>
          <a:ext cx="0" cy="809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 flipH="1" flipV="1">
          <a:off x="4714875" y="1019175"/>
          <a:ext cx="0" cy="7620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7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55340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 flipH="1" flipV="1">
          <a:off x="4714875" y="1019175"/>
          <a:ext cx="0" cy="7620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7</xdr:row>
      <xdr:rowOff>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 flipH="1" flipV="1">
          <a:off x="55340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14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 flipH="1" flipV="1">
          <a:off x="342900" y="4048125"/>
          <a:ext cx="0" cy="190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14</xdr:row>
      <xdr:rowOff>0</xdr:rowOff>
    </xdr:from>
    <xdr:to>
      <xdr:col>1</xdr:col>
      <xdr:colOff>9525</xdr:colOff>
      <xdr:row>15</xdr:row>
      <xdr:rowOff>9525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 flipH="1" flipV="1">
          <a:off x="342900" y="4048125"/>
          <a:ext cx="0" cy="190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A174"/>
  <sheetViews>
    <sheetView zoomScale="75" workbookViewId="0">
      <selection activeCell="M32" sqref="M32"/>
    </sheetView>
  </sheetViews>
  <sheetFormatPr defaultRowHeight="12.75"/>
  <cols>
    <col min="1" max="1" width="4.42578125" style="43" customWidth="1"/>
    <col min="2" max="2" width="8.140625" style="43" customWidth="1"/>
    <col min="3" max="3" width="9.7109375" style="43" customWidth="1"/>
    <col min="4" max="5" width="3.7109375" style="43" customWidth="1"/>
    <col min="6" max="10" width="3.7109375" style="44" customWidth="1"/>
    <col min="11" max="15" width="9.7109375" style="44" customWidth="1"/>
    <col min="16" max="16" width="8.28515625" style="44" customWidth="1"/>
    <col min="17" max="17" width="10.7109375" style="44" customWidth="1"/>
    <col min="18" max="18" width="16" style="43" customWidth="1"/>
    <col min="19" max="19" width="10.140625" style="43" bestFit="1" customWidth="1"/>
    <col min="20" max="16384" width="9.140625" style="43"/>
  </cols>
  <sheetData>
    <row r="3" spans="1:16" ht="15" customHeight="1">
      <c r="G3" s="45"/>
      <c r="H3" s="45"/>
      <c r="I3" s="45"/>
      <c r="J3" s="45"/>
      <c r="K3" s="45"/>
      <c r="L3" s="100"/>
      <c r="M3" s="100"/>
      <c r="N3" s="100"/>
      <c r="O3" s="100"/>
      <c r="P3" s="46"/>
    </row>
    <row r="4" spans="1:16" ht="15" customHeight="1">
      <c r="G4" s="45"/>
      <c r="H4" s="45"/>
      <c r="I4" s="45"/>
      <c r="J4" s="45"/>
      <c r="K4" s="45"/>
      <c r="L4" s="101"/>
      <c r="M4" s="101"/>
      <c r="N4" s="101"/>
      <c r="O4" s="101"/>
      <c r="P4" s="46"/>
    </row>
    <row r="5" spans="1:16" ht="12" customHeight="1"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2" customHeight="1"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" customHeight="1"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2" customHeight="1">
      <c r="G8" s="45"/>
      <c r="H8" s="45"/>
      <c r="I8" s="45"/>
      <c r="J8" s="45"/>
      <c r="K8" s="45"/>
      <c r="L8" s="45"/>
      <c r="M8" s="45"/>
      <c r="N8" s="45"/>
      <c r="O8" s="45"/>
      <c r="P8" s="45"/>
    </row>
    <row r="10" spans="1:16" ht="15.75">
      <c r="A10" s="104" t="s">
        <v>142</v>
      </c>
      <c r="B10" s="104"/>
      <c r="C10" s="105"/>
      <c r="D10" s="47">
        <v>2</v>
      </c>
      <c r="E10" s="47">
        <v>6</v>
      </c>
      <c r="F10" s="48">
        <v>4</v>
      </c>
      <c r="G10" s="48">
        <v>9</v>
      </c>
      <c r="H10" s="48">
        <v>6</v>
      </c>
      <c r="I10" s="48">
        <v>2</v>
      </c>
      <c r="J10" s="48">
        <v>4</v>
      </c>
    </row>
    <row r="11" spans="1:16">
      <c r="A11" s="49"/>
      <c r="B11" s="49"/>
      <c r="C11" s="49"/>
    </row>
    <row r="12" spans="1:16">
      <c r="A12" s="49"/>
      <c r="B12" s="49"/>
      <c r="C12" s="49"/>
    </row>
    <row r="13" spans="1:16">
      <c r="A13" s="49"/>
      <c r="B13" s="49"/>
      <c r="C13" s="49"/>
    </row>
    <row r="14" spans="1:16">
      <c r="A14" s="49"/>
      <c r="B14" s="49"/>
      <c r="C14" s="49"/>
    </row>
    <row r="15" spans="1:16">
      <c r="A15" s="49"/>
      <c r="B15" s="49"/>
      <c r="C15" s="49"/>
    </row>
    <row r="16" spans="1:16">
      <c r="A16" s="49"/>
      <c r="B16" s="49"/>
      <c r="C16" s="49"/>
      <c r="D16" s="50"/>
      <c r="E16" s="50"/>
      <c r="F16" s="50"/>
    </row>
    <row r="17" spans="1:16">
      <c r="A17" s="49"/>
      <c r="C17" s="103" t="s">
        <v>146</v>
      </c>
      <c r="D17" s="103"/>
      <c r="E17" s="103"/>
      <c r="F17" s="103"/>
      <c r="G17" s="103"/>
      <c r="H17" s="103"/>
    </row>
    <row r="18" spans="1:16">
      <c r="A18" s="49"/>
      <c r="B18" s="49"/>
      <c r="C18" s="103"/>
      <c r="D18" s="103"/>
      <c r="E18" s="103"/>
      <c r="F18" s="103"/>
      <c r="G18" s="103"/>
      <c r="H18" s="103"/>
    </row>
    <row r="19" spans="1:16">
      <c r="A19" s="49"/>
      <c r="B19" s="49"/>
      <c r="C19" s="103"/>
      <c r="D19" s="103"/>
      <c r="E19" s="103"/>
      <c r="F19" s="103"/>
      <c r="G19" s="103"/>
      <c r="H19" s="103"/>
    </row>
    <row r="20" spans="1:16">
      <c r="A20" s="49"/>
      <c r="B20" s="49"/>
      <c r="C20" s="103"/>
      <c r="D20" s="103"/>
      <c r="E20" s="103"/>
      <c r="F20" s="103"/>
      <c r="G20" s="103"/>
      <c r="H20" s="103"/>
    </row>
    <row r="21" spans="1:16">
      <c r="A21" s="49"/>
      <c r="B21" s="49"/>
      <c r="C21" s="49"/>
    </row>
    <row r="22" spans="1:16">
      <c r="A22" s="49"/>
      <c r="B22" s="49"/>
      <c r="C22" s="49"/>
    </row>
    <row r="23" spans="1:16">
      <c r="A23" s="49"/>
      <c r="B23" s="49"/>
      <c r="C23" s="49"/>
    </row>
    <row r="28" spans="1:16" ht="24.95" customHeight="1">
      <c r="A28" s="102" t="s">
        <v>147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1:16" ht="24.95" customHeight="1">
      <c r="A29" s="102" t="s">
        <v>148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1:16" ht="24.95" customHeight="1">
      <c r="A30" s="102" t="s">
        <v>141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51"/>
    </row>
    <row r="31" spans="1:16" ht="24.95" customHeight="1">
      <c r="P31" s="51"/>
    </row>
    <row r="32" spans="1:16" ht="24.95" customHeight="1">
      <c r="P32" s="51"/>
    </row>
    <row r="33" spans="1:16" ht="12" customHeight="1"/>
    <row r="41" spans="1:16" ht="24.95" customHeight="1">
      <c r="A41" s="106" t="s">
        <v>143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10" t="s">
        <v>144</v>
      </c>
      <c r="L41" s="111"/>
      <c r="M41" s="106" t="s">
        <v>145</v>
      </c>
      <c r="N41" s="106"/>
      <c r="O41" s="106"/>
    </row>
    <row r="42" spans="1:16" ht="24.9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9"/>
      <c r="K42" s="112"/>
      <c r="L42" s="113"/>
      <c r="M42" s="114"/>
      <c r="N42" s="114"/>
      <c r="O42" s="114"/>
    </row>
    <row r="43" spans="1:16" ht="24.9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9"/>
      <c r="K43" s="112"/>
      <c r="L43" s="113"/>
      <c r="M43" s="114"/>
      <c r="N43" s="114"/>
      <c r="O43" s="114"/>
    </row>
    <row r="44" spans="1:16" ht="24.95" customHeight="1">
      <c r="A44" s="107"/>
      <c r="B44" s="108"/>
      <c r="C44" s="108"/>
      <c r="D44" s="108"/>
      <c r="E44" s="108"/>
      <c r="F44" s="108"/>
      <c r="G44" s="108"/>
      <c r="H44" s="108"/>
      <c r="I44" s="108"/>
      <c r="J44" s="109"/>
      <c r="K44" s="112"/>
      <c r="L44" s="113"/>
      <c r="M44" s="114"/>
      <c r="N44" s="114"/>
      <c r="O44" s="114"/>
    </row>
    <row r="45" spans="1:16" ht="24.95" customHeight="1">
      <c r="A45" s="107"/>
      <c r="B45" s="108"/>
      <c r="C45" s="108"/>
      <c r="D45" s="108"/>
      <c r="E45" s="108"/>
      <c r="F45" s="108"/>
      <c r="G45" s="108"/>
      <c r="H45" s="108"/>
      <c r="I45" s="108"/>
      <c r="J45" s="109"/>
      <c r="K45" s="112"/>
      <c r="L45" s="113"/>
      <c r="M45" s="114"/>
      <c r="N45" s="114"/>
      <c r="O45" s="114"/>
      <c r="P45" s="43"/>
    </row>
    <row r="46" spans="1:16" ht="20.100000000000001" customHeight="1">
      <c r="P46" s="43"/>
    </row>
    <row r="47" spans="1:16" ht="20.100000000000001" customHeight="1"/>
    <row r="48" spans="1:16" ht="20.100000000000001" customHeight="1">
      <c r="P48" s="52"/>
    </row>
    <row r="49" spans="16:16" ht="20.100000000000001" customHeight="1">
      <c r="P49" s="45"/>
    </row>
    <row r="50" spans="16:16" ht="20.100000000000001" customHeight="1">
      <c r="P50" s="45"/>
    </row>
    <row r="51" spans="16:16" ht="20.100000000000001" customHeight="1">
      <c r="P51" s="45"/>
    </row>
    <row r="52" spans="16:16" ht="20.100000000000001" customHeight="1">
      <c r="P52" s="45"/>
    </row>
    <row r="53" spans="16:16" ht="20.100000000000001" customHeight="1"/>
    <row r="54" spans="16:16" ht="20.100000000000001" customHeight="1"/>
    <row r="55" spans="16:16" ht="20.100000000000001" customHeight="1"/>
    <row r="56" spans="16:16" ht="20.100000000000001" customHeight="1"/>
    <row r="57" spans="16:16" ht="20.100000000000001" customHeight="1"/>
    <row r="58" spans="16:16" ht="20.100000000000001" customHeight="1"/>
    <row r="59" spans="16:16" ht="20.100000000000001" customHeight="1"/>
    <row r="60" spans="16:16" ht="20.100000000000001" customHeight="1"/>
    <row r="73" ht="15" customHeight="1"/>
    <row r="74" ht="15" customHeight="1"/>
    <row r="75" ht="15" customHeight="1"/>
    <row r="76" ht="1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spans="24:27" ht="16.5" customHeight="1">
      <c r="X129" s="44"/>
      <c r="Y129" s="44"/>
      <c r="Z129" s="44"/>
      <c r="AA129" s="44"/>
    </row>
    <row r="130" spans="24:27" ht="16.5" customHeight="1">
      <c r="X130" s="44"/>
      <c r="Y130" s="44"/>
      <c r="Z130" s="44"/>
      <c r="AA130" s="44"/>
    </row>
    <row r="131" spans="24:27" ht="16.5" customHeight="1">
      <c r="X131" s="44"/>
      <c r="Y131" s="44"/>
      <c r="Z131" s="44"/>
      <c r="AA131" s="44"/>
    </row>
    <row r="132" spans="24:27" ht="16.5" customHeight="1">
      <c r="X132" s="44"/>
      <c r="Y132" s="44"/>
      <c r="Z132" s="44"/>
      <c r="AA132" s="44"/>
    </row>
    <row r="133" spans="24:27" ht="16.5" customHeight="1">
      <c r="X133" s="44"/>
      <c r="Y133" s="44"/>
      <c r="Z133" s="44"/>
      <c r="AA133" s="44"/>
    </row>
    <row r="134" spans="24:27" ht="16.5" customHeight="1">
      <c r="X134" s="44"/>
      <c r="Y134" s="44"/>
      <c r="Z134" s="44"/>
      <c r="AA134" s="44"/>
    </row>
    <row r="135" spans="24:27" ht="16.5" customHeight="1">
      <c r="X135" s="44"/>
      <c r="Y135" s="44"/>
      <c r="Z135" s="44"/>
      <c r="AA135" s="44"/>
    </row>
    <row r="136" spans="24:27" ht="16.5" customHeight="1">
      <c r="X136" s="44"/>
      <c r="Y136" s="44"/>
      <c r="Z136" s="44"/>
      <c r="AA136" s="44"/>
    </row>
    <row r="137" spans="24:27" ht="16.5" customHeight="1">
      <c r="X137" s="44"/>
      <c r="Y137" s="44"/>
      <c r="Z137" s="44"/>
      <c r="AA137" s="44"/>
    </row>
    <row r="138" spans="24:27" ht="16.5" customHeight="1">
      <c r="X138" s="44"/>
      <c r="Y138" s="44"/>
      <c r="Z138" s="44"/>
      <c r="AA138" s="44"/>
    </row>
    <row r="139" spans="24:27" ht="16.5" customHeight="1"/>
    <row r="140" spans="24:27" ht="16.5" customHeight="1"/>
    <row r="141" spans="24:27" ht="16.5" customHeight="1"/>
    <row r="142" spans="24:27" ht="16.5" customHeight="1"/>
    <row r="143" spans="24:27" ht="16.5" customHeight="1"/>
    <row r="144" spans="24:27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</sheetData>
  <mergeCells count="22">
    <mergeCell ref="K44:L44"/>
    <mergeCell ref="M44:O44"/>
    <mergeCell ref="A45:J45"/>
    <mergeCell ref="K45:L45"/>
    <mergeCell ref="M45:O45"/>
    <mergeCell ref="A44:J44"/>
    <mergeCell ref="A30:O30"/>
    <mergeCell ref="A41:J41"/>
    <mergeCell ref="A42:J42"/>
    <mergeCell ref="A43:J43"/>
    <mergeCell ref="K41:L41"/>
    <mergeCell ref="M41:O41"/>
    <mergeCell ref="K42:L42"/>
    <mergeCell ref="M42:O42"/>
    <mergeCell ref="K43:L43"/>
    <mergeCell ref="M43:O43"/>
    <mergeCell ref="L3:O3"/>
    <mergeCell ref="L4:O4"/>
    <mergeCell ref="A28:O28"/>
    <mergeCell ref="A29:O29"/>
    <mergeCell ref="C17:H20"/>
    <mergeCell ref="A10:C10"/>
  </mergeCells>
  <phoneticPr fontId="0" type="noConversion"/>
  <printOptions horizontalCentered="1"/>
  <pageMargins left="0" right="0" top="0.5" bottom="0.5" header="0" footer="0"/>
  <pageSetup paperSize="9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7"/>
  <sheetViews>
    <sheetView view="pageBreakPreview" zoomScaleNormal="100" zoomScaleSheetLayoutView="100" workbookViewId="0">
      <pane xSplit="2" ySplit="6" topLeftCell="C77" activePane="bottomRight" state="frozen"/>
      <selection pane="topRight" activeCell="C1" sqref="C1"/>
      <selection pane="bottomLeft" activeCell="A7" sqref="A7"/>
      <selection pane="bottomRight" activeCell="B85" sqref="B85:B86"/>
    </sheetView>
  </sheetViews>
  <sheetFormatPr defaultRowHeight="12.75"/>
  <cols>
    <col min="1" max="1" width="10.7109375" style="2" customWidth="1"/>
    <col min="2" max="2" width="45.140625" style="2" customWidth="1"/>
    <col min="3" max="3" width="17.28515625" style="2" bestFit="1" customWidth="1"/>
    <col min="4" max="4" width="17" style="2" bestFit="1" customWidth="1"/>
    <col min="5" max="16384" width="9.140625" style="2"/>
  </cols>
  <sheetData>
    <row r="1" spans="1:4">
      <c r="A1" s="9"/>
      <c r="B1" s="9"/>
      <c r="C1" s="121"/>
      <c r="D1" s="121"/>
    </row>
    <row r="2" spans="1:4">
      <c r="A2" s="9"/>
      <c r="B2" s="9"/>
      <c r="C2" s="121"/>
      <c r="D2" s="121"/>
    </row>
    <row r="3" spans="1:4" ht="20.25">
      <c r="A3" s="122" t="s">
        <v>154</v>
      </c>
      <c r="B3" s="122"/>
      <c r="C3" s="122"/>
      <c r="D3" s="122"/>
    </row>
    <row r="4" spans="1:4" ht="13.5" thickBot="1">
      <c r="A4" s="123"/>
      <c r="B4" s="123"/>
      <c r="C4" s="116">
        <v>45291</v>
      </c>
      <c r="D4" s="116"/>
    </row>
    <row r="5" spans="1:4" ht="15" customHeight="1">
      <c r="A5" s="117" t="s">
        <v>70</v>
      </c>
      <c r="B5" s="119" t="s">
        <v>71</v>
      </c>
      <c r="C5" s="124" t="s">
        <v>72</v>
      </c>
      <c r="D5" s="124"/>
    </row>
    <row r="6" spans="1:4" ht="14.25">
      <c r="A6" s="118"/>
      <c r="B6" s="120"/>
      <c r="C6" s="31">
        <v>44927</v>
      </c>
      <c r="D6" s="31">
        <v>45291</v>
      </c>
    </row>
    <row r="7" spans="1:4" ht="15" customHeight="1">
      <c r="A7" s="5">
        <v>1</v>
      </c>
      <c r="B7" s="32" t="s">
        <v>82</v>
      </c>
      <c r="C7" s="6"/>
      <c r="D7" s="3"/>
    </row>
    <row r="8" spans="1:4" ht="15" customHeight="1">
      <c r="A8" s="5">
        <v>1.1000000000000001</v>
      </c>
      <c r="B8" s="32" t="s">
        <v>73</v>
      </c>
      <c r="C8" s="6"/>
      <c r="D8" s="3"/>
    </row>
    <row r="9" spans="1:4" ht="15" customHeight="1">
      <c r="A9" s="3" t="s">
        <v>1</v>
      </c>
      <c r="B9" s="33" t="s">
        <v>74</v>
      </c>
      <c r="C9" s="6">
        <v>2809829045.3400002</v>
      </c>
      <c r="D9" s="6">
        <v>2718161016.5500002</v>
      </c>
    </row>
    <row r="10" spans="1:4" ht="15" customHeight="1">
      <c r="A10" s="3" t="s">
        <v>2</v>
      </c>
      <c r="B10" s="33" t="s">
        <v>75</v>
      </c>
      <c r="C10" s="6"/>
      <c r="D10" s="6"/>
    </row>
    <row r="11" spans="1:4" ht="15" customHeight="1">
      <c r="A11" s="3" t="s">
        <v>3</v>
      </c>
      <c r="B11" s="33" t="s">
        <v>76</v>
      </c>
      <c r="C11" s="6"/>
      <c r="D11" s="6"/>
    </row>
    <row r="12" spans="1:4" ht="15" customHeight="1">
      <c r="A12" s="3" t="s">
        <v>4</v>
      </c>
      <c r="B12" s="33" t="s">
        <v>77</v>
      </c>
      <c r="C12" s="6">
        <v>1712965981.1300001</v>
      </c>
      <c r="D12" s="6">
        <v>1710649554.1500001</v>
      </c>
    </row>
    <row r="13" spans="1:4" ht="15" customHeight="1">
      <c r="A13" s="3" t="s">
        <v>5</v>
      </c>
      <c r="B13" s="33" t="s">
        <v>149</v>
      </c>
      <c r="C13" s="6">
        <v>47460</v>
      </c>
      <c r="D13" s="6">
        <v>126687.7</v>
      </c>
    </row>
    <row r="14" spans="1:4" ht="15" customHeight="1">
      <c r="A14" s="3" t="s">
        <v>6</v>
      </c>
      <c r="B14" s="33" t="s">
        <v>78</v>
      </c>
      <c r="C14" s="6">
        <v>523400571.80000001</v>
      </c>
      <c r="D14" s="6">
        <v>660367407.85000002</v>
      </c>
    </row>
    <row r="15" spans="1:4" ht="15" customHeight="1">
      <c r="A15" s="3" t="s">
        <v>7</v>
      </c>
      <c r="B15" s="33" t="s">
        <v>151</v>
      </c>
      <c r="C15" s="6">
        <v>6302637181.0200005</v>
      </c>
      <c r="D15" s="6">
        <v>7935894677.2299995</v>
      </c>
    </row>
    <row r="16" spans="1:4" ht="15" customHeight="1">
      <c r="A16" s="3" t="s">
        <v>8</v>
      </c>
      <c r="B16" s="33" t="s">
        <v>79</v>
      </c>
      <c r="C16" s="6">
        <v>16737986579.120001</v>
      </c>
      <c r="D16" s="15">
        <v>17140208750.57</v>
      </c>
    </row>
    <row r="17" spans="1:4" ht="15" customHeight="1">
      <c r="A17" s="3" t="s">
        <v>9</v>
      </c>
      <c r="B17" s="33" t="s">
        <v>80</v>
      </c>
      <c r="C17" s="6"/>
      <c r="D17" s="3"/>
    </row>
    <row r="18" spans="1:4" ht="15" customHeight="1">
      <c r="A18" s="3" t="s">
        <v>10</v>
      </c>
      <c r="B18" s="33" t="s">
        <v>152</v>
      </c>
      <c r="C18" s="6">
        <v>3852250348.4299998</v>
      </c>
      <c r="D18" s="15">
        <v>3340832092.0300002</v>
      </c>
    </row>
    <row r="19" spans="1:4" ht="15" customHeight="1">
      <c r="A19" s="3" t="s">
        <v>150</v>
      </c>
      <c r="B19" s="33" t="s">
        <v>153</v>
      </c>
      <c r="C19" s="6">
        <v>5884575470.0900002</v>
      </c>
      <c r="D19" s="6">
        <v>5667689419.1000004</v>
      </c>
    </row>
    <row r="20" spans="1:4" ht="15" customHeight="1">
      <c r="A20" s="3" t="s">
        <v>11</v>
      </c>
      <c r="B20" s="34" t="s">
        <v>81</v>
      </c>
      <c r="C20" s="6">
        <f>+SUM(C9:C19)</f>
        <v>37823692636.930008</v>
      </c>
      <c r="D20" s="6">
        <f>+SUM(D9:D19)</f>
        <v>39173929605.18</v>
      </c>
    </row>
    <row r="21" spans="1:4" ht="15" customHeight="1">
      <c r="A21" s="5">
        <v>1.2</v>
      </c>
      <c r="B21" s="35" t="s">
        <v>83</v>
      </c>
      <c r="C21" s="6"/>
      <c r="D21" s="3"/>
    </row>
    <row r="22" spans="1:4" ht="15" customHeight="1">
      <c r="A22" s="3" t="s">
        <v>12</v>
      </c>
      <c r="B22" s="36" t="s">
        <v>84</v>
      </c>
      <c r="C22" s="6">
        <v>32051022461.41</v>
      </c>
      <c r="D22" s="6">
        <v>31313294614.060001</v>
      </c>
    </row>
    <row r="23" spans="1:4" ht="15" customHeight="1">
      <c r="A23" s="3" t="s">
        <v>13</v>
      </c>
      <c r="B23" s="33" t="s">
        <v>85</v>
      </c>
      <c r="C23" s="6"/>
      <c r="D23" s="6"/>
    </row>
    <row r="24" spans="1:4" ht="15" customHeight="1">
      <c r="A24" s="3" t="s">
        <v>14</v>
      </c>
      <c r="B24" s="33" t="s">
        <v>86</v>
      </c>
      <c r="C24" s="6"/>
      <c r="D24" s="6"/>
    </row>
    <row r="25" spans="1:4" ht="15" customHeight="1">
      <c r="A25" s="3" t="s">
        <v>15</v>
      </c>
      <c r="B25" s="33" t="s">
        <v>85</v>
      </c>
      <c r="C25" s="6"/>
      <c r="D25" s="6"/>
    </row>
    <row r="26" spans="1:4" ht="15" customHeight="1">
      <c r="A26" s="3" t="s">
        <v>16</v>
      </c>
      <c r="B26" s="36" t="s">
        <v>87</v>
      </c>
      <c r="C26" s="6"/>
      <c r="D26" s="3"/>
    </row>
    <row r="27" spans="1:4" ht="15" customHeight="1">
      <c r="A27" s="3" t="s">
        <v>17</v>
      </c>
      <c r="B27" s="33" t="s">
        <v>88</v>
      </c>
      <c r="C27" s="6"/>
      <c r="D27" s="3"/>
    </row>
    <row r="28" spans="1:4" ht="15" customHeight="1">
      <c r="A28" s="3" t="s">
        <v>18</v>
      </c>
      <c r="B28" s="36" t="s">
        <v>89</v>
      </c>
      <c r="C28" s="6">
        <v>177478813.94999999</v>
      </c>
      <c r="D28" s="6">
        <v>156744943.90000001</v>
      </c>
    </row>
    <row r="29" spans="1:4" ht="15" customHeight="1">
      <c r="A29" s="3" t="s">
        <v>19</v>
      </c>
      <c r="B29" s="33" t="s">
        <v>85</v>
      </c>
      <c r="C29" s="6"/>
      <c r="D29" s="3"/>
    </row>
    <row r="30" spans="1:4" ht="15" customHeight="1">
      <c r="A30" s="3" t="s">
        <v>20</v>
      </c>
      <c r="B30" s="36" t="s">
        <v>90</v>
      </c>
      <c r="C30" s="6"/>
      <c r="D30" s="3"/>
    </row>
    <row r="31" spans="1:4" ht="15" customHeight="1">
      <c r="A31" s="3" t="s">
        <v>21</v>
      </c>
      <c r="B31" s="36" t="s">
        <v>156</v>
      </c>
      <c r="C31" s="6">
        <v>2626108755.1500001</v>
      </c>
      <c r="D31" s="3">
        <v>2738186795.6599998</v>
      </c>
    </row>
    <row r="32" spans="1:4" ht="15" customHeight="1">
      <c r="A32" s="3" t="s">
        <v>22</v>
      </c>
      <c r="B32" s="36" t="s">
        <v>91</v>
      </c>
      <c r="C32" s="6"/>
      <c r="D32" s="3"/>
    </row>
    <row r="33" spans="1:5" ht="15" customHeight="1">
      <c r="A33" s="3" t="s">
        <v>155</v>
      </c>
      <c r="B33" s="37" t="s">
        <v>92</v>
      </c>
      <c r="C33" s="6"/>
      <c r="D33" s="6"/>
      <c r="E33" s="16"/>
    </row>
    <row r="34" spans="1:5" ht="15" customHeight="1">
      <c r="A34" s="7" t="s">
        <v>13</v>
      </c>
      <c r="B34" s="34" t="s">
        <v>93</v>
      </c>
      <c r="C34" s="6">
        <f>+SUM(C22:C33)</f>
        <v>34854610030.510002</v>
      </c>
      <c r="D34" s="15">
        <f>+SUM(D22:D33)</f>
        <v>34208226353.620003</v>
      </c>
    </row>
    <row r="35" spans="1:5" ht="15" customHeight="1">
      <c r="A35" s="4">
        <v>1.3</v>
      </c>
      <c r="B35" s="38" t="s">
        <v>94</v>
      </c>
      <c r="C35" s="20">
        <f>+C20+C34</f>
        <v>72678302667.440002</v>
      </c>
      <c r="D35" s="19">
        <f>+D20+D34</f>
        <v>73382155958.800003</v>
      </c>
    </row>
    <row r="36" spans="1:5" ht="15" customHeight="1">
      <c r="A36" s="4">
        <v>2</v>
      </c>
      <c r="B36" s="38" t="s">
        <v>95</v>
      </c>
      <c r="C36" s="6"/>
      <c r="D36" s="3"/>
    </row>
    <row r="37" spans="1:5" ht="15" customHeight="1">
      <c r="A37" s="4">
        <v>2.1</v>
      </c>
      <c r="B37" s="39" t="s">
        <v>96</v>
      </c>
      <c r="C37" s="6"/>
      <c r="D37" s="6"/>
    </row>
    <row r="38" spans="1:5" ht="15" customHeight="1">
      <c r="A38" s="4" t="s">
        <v>23</v>
      </c>
      <c r="B38" s="39" t="s">
        <v>97</v>
      </c>
      <c r="C38" s="6"/>
      <c r="D38" s="6"/>
    </row>
    <row r="39" spans="1:5" ht="15" customHeight="1">
      <c r="A39" s="3" t="s">
        <v>24</v>
      </c>
      <c r="B39" s="36" t="s">
        <v>98</v>
      </c>
      <c r="C39" s="6">
        <v>831724024.67999995</v>
      </c>
      <c r="D39" s="25">
        <v>657917770.76999998</v>
      </c>
    </row>
    <row r="40" spans="1:5" ht="15" customHeight="1">
      <c r="A40" s="3" t="s">
        <v>25</v>
      </c>
      <c r="B40" s="36" t="s">
        <v>99</v>
      </c>
      <c r="C40" s="6"/>
      <c r="D40" s="23">
        <v>5245294.25</v>
      </c>
    </row>
    <row r="41" spans="1:5" ht="15" customHeight="1">
      <c r="A41" s="3" t="s">
        <v>26</v>
      </c>
      <c r="B41" s="36" t="s">
        <v>100</v>
      </c>
      <c r="C41" s="6"/>
      <c r="D41" s="23"/>
    </row>
    <row r="42" spans="1:5" ht="15" customHeight="1">
      <c r="A42" s="3" t="s">
        <v>27</v>
      </c>
      <c r="B42" s="36" t="s">
        <v>101</v>
      </c>
      <c r="C42" s="6"/>
      <c r="D42" s="23"/>
    </row>
    <row r="43" spans="1:5" ht="15" customHeight="1">
      <c r="A43" s="3" t="s">
        <v>28</v>
      </c>
      <c r="B43" s="36" t="s">
        <v>157</v>
      </c>
      <c r="C43" s="6">
        <v>4926803637.3500004</v>
      </c>
      <c r="D43" s="23">
        <v>5557479108.5500002</v>
      </c>
    </row>
    <row r="44" spans="1:5" ht="15" customHeight="1">
      <c r="A44" s="3" t="s">
        <v>29</v>
      </c>
      <c r="B44" s="36" t="s">
        <v>102</v>
      </c>
      <c r="C44" s="6"/>
      <c r="D44" s="23"/>
    </row>
    <row r="45" spans="1:5" ht="15" customHeight="1">
      <c r="A45" s="3" t="s">
        <v>30</v>
      </c>
      <c r="B45" s="36" t="s">
        <v>158</v>
      </c>
      <c r="C45" s="6">
        <v>27411728.920000002</v>
      </c>
      <c r="D45" s="23">
        <v>140686605.41</v>
      </c>
    </row>
    <row r="46" spans="1:5" ht="15" customHeight="1">
      <c r="A46" s="3" t="s">
        <v>31</v>
      </c>
      <c r="B46" s="36" t="s">
        <v>103</v>
      </c>
      <c r="C46" s="6">
        <v>57235679.560000002</v>
      </c>
      <c r="D46" s="23"/>
    </row>
    <row r="47" spans="1:5" ht="15" customHeight="1">
      <c r="A47" s="3" t="s">
        <v>32</v>
      </c>
      <c r="B47" s="36" t="s">
        <v>161</v>
      </c>
      <c r="C47" s="6">
        <v>1794546720.03</v>
      </c>
      <c r="D47" s="23">
        <v>1193644898.3399999</v>
      </c>
    </row>
    <row r="48" spans="1:5" ht="15" customHeight="1">
      <c r="A48" s="3" t="s">
        <v>33</v>
      </c>
      <c r="B48" s="36" t="s">
        <v>159</v>
      </c>
      <c r="C48" s="6">
        <v>6443187332.0299997</v>
      </c>
      <c r="D48" s="23">
        <v>476062889.76999998</v>
      </c>
    </row>
    <row r="49" spans="1:4" ht="15" customHeight="1">
      <c r="A49" s="3" t="s">
        <v>34</v>
      </c>
      <c r="B49" s="36" t="s">
        <v>162</v>
      </c>
      <c r="C49" s="6">
        <v>859284189.09000003</v>
      </c>
      <c r="D49" s="6">
        <v>1120234010.1700001</v>
      </c>
    </row>
    <row r="50" spans="1:4" ht="15" customHeight="1">
      <c r="A50" s="3" t="s">
        <v>35</v>
      </c>
      <c r="B50" s="36" t="s">
        <v>105</v>
      </c>
      <c r="C50" s="6"/>
      <c r="D50" s="23"/>
    </row>
    <row r="51" spans="1:4" ht="15" customHeight="1">
      <c r="A51" s="3" t="s">
        <v>160</v>
      </c>
      <c r="B51" s="3"/>
      <c r="C51" s="6"/>
      <c r="D51" s="23"/>
    </row>
    <row r="52" spans="1:4" ht="15" customHeight="1">
      <c r="A52" s="7" t="s">
        <v>43</v>
      </c>
      <c r="B52" s="40" t="s">
        <v>106</v>
      </c>
      <c r="C52" s="22">
        <f>+SUM(C39:C51)</f>
        <v>14940193311.66</v>
      </c>
      <c r="D52" s="24">
        <f>+SUM(D39:D51)</f>
        <v>9151270577.2600002</v>
      </c>
    </row>
    <row r="53" spans="1:4" ht="15" customHeight="1">
      <c r="A53" s="7" t="s">
        <v>36</v>
      </c>
      <c r="B53" s="39" t="s">
        <v>107</v>
      </c>
      <c r="C53" s="6"/>
      <c r="D53" s="6"/>
    </row>
    <row r="54" spans="1:4" ht="15" customHeight="1">
      <c r="A54" s="3" t="s">
        <v>37</v>
      </c>
      <c r="B54" s="33" t="s">
        <v>108</v>
      </c>
      <c r="C54" s="6"/>
      <c r="D54" s="6"/>
    </row>
    <row r="55" spans="1:4" ht="15" customHeight="1">
      <c r="A55" s="3" t="s">
        <v>38</v>
      </c>
      <c r="B55" s="33" t="s">
        <v>109</v>
      </c>
      <c r="C55" s="6">
        <v>2780177229.21</v>
      </c>
      <c r="D55" s="6">
        <v>4000027309.8400002</v>
      </c>
    </row>
    <row r="56" spans="1:4" ht="15" customHeight="1">
      <c r="A56" s="3" t="s">
        <v>39</v>
      </c>
      <c r="B56" s="33" t="s">
        <v>164</v>
      </c>
      <c r="C56" s="6">
        <v>80348898.310000002</v>
      </c>
      <c r="D56" s="6">
        <v>34621918.600000001</v>
      </c>
    </row>
    <row r="57" spans="1:4" ht="15" customHeight="1">
      <c r="A57" s="3" t="s">
        <v>40</v>
      </c>
      <c r="B57" s="33" t="s">
        <v>165</v>
      </c>
      <c r="C57" s="6"/>
      <c r="D57" s="6">
        <v>108998220.84</v>
      </c>
    </row>
    <row r="58" spans="1:4" ht="15" customHeight="1">
      <c r="A58" s="3" t="s">
        <v>41</v>
      </c>
      <c r="B58" s="36" t="s">
        <v>104</v>
      </c>
      <c r="C58" s="6"/>
      <c r="D58" s="6"/>
    </row>
    <row r="59" spans="1:4" ht="15" customHeight="1">
      <c r="A59" s="3" t="s">
        <v>42</v>
      </c>
      <c r="B59" s="33" t="s">
        <v>110</v>
      </c>
      <c r="C59" s="6"/>
      <c r="D59" s="6"/>
    </row>
    <row r="60" spans="1:4" ht="15" customHeight="1">
      <c r="A60" s="3" t="s">
        <v>163</v>
      </c>
      <c r="B60" s="36"/>
      <c r="C60" s="6"/>
      <c r="D60" s="25"/>
    </row>
    <row r="61" spans="1:4" ht="15" customHeight="1">
      <c r="A61" s="7" t="s">
        <v>43</v>
      </c>
      <c r="B61" s="39" t="s">
        <v>111</v>
      </c>
      <c r="C61" s="6">
        <f>+SUM(C54:C60)</f>
        <v>2860526127.52</v>
      </c>
      <c r="D61" s="6">
        <f>+SUM(D54:D60)</f>
        <v>4143647449.2800002</v>
      </c>
    </row>
    <row r="62" spans="1:4" ht="15" customHeight="1">
      <c r="A62" s="7" t="s">
        <v>44</v>
      </c>
      <c r="B62" s="34" t="s">
        <v>112</v>
      </c>
      <c r="C62" s="22">
        <f>+C52+C61</f>
        <v>17800719439.18</v>
      </c>
      <c r="D62" s="22">
        <f>+D52+D61</f>
        <v>13294918026.540001</v>
      </c>
    </row>
    <row r="63" spans="1:4" ht="15" customHeight="1">
      <c r="A63" s="4">
        <v>2.2999999999999998</v>
      </c>
      <c r="B63" s="39" t="s">
        <v>113</v>
      </c>
      <c r="C63" s="3"/>
      <c r="D63" s="3"/>
    </row>
    <row r="64" spans="1:4" ht="15" customHeight="1">
      <c r="A64" s="3" t="s">
        <v>45</v>
      </c>
      <c r="B64" s="36" t="s">
        <v>166</v>
      </c>
      <c r="C64" s="6">
        <v>-16428492</v>
      </c>
      <c r="D64" s="6">
        <v>-16428492</v>
      </c>
    </row>
    <row r="65" spans="1:4" ht="15" customHeight="1">
      <c r="A65" s="3"/>
      <c r="B65" s="36" t="s">
        <v>167</v>
      </c>
      <c r="C65" s="6">
        <v>110547900</v>
      </c>
      <c r="D65" s="6">
        <v>110547900</v>
      </c>
    </row>
    <row r="66" spans="1:4" ht="15" customHeight="1">
      <c r="A66" s="3" t="s">
        <v>46</v>
      </c>
      <c r="B66" s="36" t="s">
        <v>114</v>
      </c>
      <c r="C66" s="6"/>
      <c r="D66" s="6"/>
    </row>
    <row r="67" spans="1:4" ht="15" customHeight="1">
      <c r="A67" s="3" t="s">
        <v>47</v>
      </c>
      <c r="B67" s="36" t="s">
        <v>115</v>
      </c>
      <c r="C67" s="6"/>
      <c r="D67" s="6"/>
    </row>
    <row r="68" spans="1:4" ht="15" customHeight="1">
      <c r="A68" s="3" t="s">
        <v>48</v>
      </c>
      <c r="B68" s="39" t="s">
        <v>116</v>
      </c>
      <c r="C68" s="6"/>
      <c r="D68" s="6"/>
    </row>
    <row r="69" spans="1:4" ht="15" customHeight="1">
      <c r="A69" s="3" t="s">
        <v>49</v>
      </c>
      <c r="B69" s="36" t="s">
        <v>117</v>
      </c>
      <c r="C69" s="6">
        <v>-106648582.98</v>
      </c>
      <c r="D69" s="6">
        <v>-106648582.98</v>
      </c>
    </row>
    <row r="70" spans="1:4" ht="15" customHeight="1">
      <c r="A70" s="3" t="s">
        <v>50</v>
      </c>
      <c r="B70" s="33" t="s">
        <v>168</v>
      </c>
      <c r="C70" s="6">
        <v>19568028504.470001</v>
      </c>
      <c r="D70" s="6">
        <v>19568028504.470001</v>
      </c>
    </row>
    <row r="71" spans="1:4" ht="15" customHeight="1">
      <c r="A71" s="3" t="s">
        <v>51</v>
      </c>
      <c r="B71" s="36" t="s">
        <v>169</v>
      </c>
      <c r="C71" s="6">
        <v>10344592505.25</v>
      </c>
      <c r="D71" s="6">
        <v>10337185574.620001</v>
      </c>
    </row>
    <row r="72" spans="1:4" ht="15" customHeight="1">
      <c r="A72" s="3" t="s">
        <v>52</v>
      </c>
      <c r="B72" s="36" t="s">
        <v>118</v>
      </c>
      <c r="C72" s="6">
        <v>21335464393.52</v>
      </c>
      <c r="D72" s="6">
        <v>26552526028.150002</v>
      </c>
    </row>
    <row r="73" spans="1:4" ht="15" customHeight="1">
      <c r="A73" s="3" t="s">
        <v>53</v>
      </c>
      <c r="B73" s="33" t="s">
        <v>119</v>
      </c>
      <c r="C73" s="6"/>
      <c r="D73" s="6"/>
    </row>
    <row r="74" spans="1:4" ht="15" customHeight="1">
      <c r="A74" s="3" t="s">
        <v>54</v>
      </c>
      <c r="B74" s="36" t="s">
        <v>170</v>
      </c>
      <c r="C74" s="6">
        <v>3642027000</v>
      </c>
      <c r="D74" s="6">
        <v>3642027000</v>
      </c>
    </row>
    <row r="75" spans="1:4" ht="15" customHeight="1">
      <c r="A75" s="7" t="s">
        <v>55</v>
      </c>
      <c r="B75" s="38" t="s">
        <v>120</v>
      </c>
      <c r="C75" s="6">
        <f>+SUM(C64:C74)</f>
        <v>54877583228.260002</v>
      </c>
      <c r="D75" s="6">
        <f>+SUM(D64:D74)</f>
        <v>60087237932.260002</v>
      </c>
    </row>
    <row r="76" spans="1:4" ht="15" customHeight="1">
      <c r="A76" s="3">
        <v>2.4</v>
      </c>
      <c r="B76" s="41" t="s">
        <v>121</v>
      </c>
      <c r="C76" s="3"/>
      <c r="D76" s="3"/>
    </row>
    <row r="77" spans="1:4" ht="15" customHeight="1">
      <c r="A77" s="7" t="s">
        <v>56</v>
      </c>
      <c r="B77" s="32" t="s">
        <v>122</v>
      </c>
      <c r="C77" s="19">
        <f>+C62+C75</f>
        <v>72678302667.440002</v>
      </c>
      <c r="D77" s="19">
        <f>+D62+D75</f>
        <v>73382155958.800003</v>
      </c>
    </row>
    <row r="78" spans="1:4">
      <c r="C78" s="16">
        <f>+C35-C77</f>
        <v>0</v>
      </c>
      <c r="D78" s="16">
        <f>+D35-D77</f>
        <v>0</v>
      </c>
    </row>
    <row r="79" spans="1:4">
      <c r="C79" s="16"/>
      <c r="D79" s="16"/>
    </row>
    <row r="80" spans="1:4">
      <c r="C80" s="16"/>
      <c r="D80" s="16"/>
    </row>
    <row r="81" spans="2:4">
      <c r="C81" s="16"/>
      <c r="D81" s="16"/>
    </row>
    <row r="82" spans="2:4">
      <c r="C82" s="16"/>
      <c r="D82" s="16"/>
    </row>
    <row r="85" spans="2:4" ht="15.75">
      <c r="B85" s="8" t="s">
        <v>123</v>
      </c>
      <c r="C85" s="115"/>
      <c r="D85" s="115"/>
    </row>
    <row r="86" spans="2:4" ht="15.75">
      <c r="B86" s="8"/>
      <c r="C86" s="115"/>
      <c r="D86" s="115"/>
    </row>
    <row r="87" spans="2:4" ht="15.75">
      <c r="B87" s="8" t="s">
        <v>124</v>
      </c>
      <c r="C87" s="115"/>
      <c r="D87" s="115"/>
    </row>
  </sheetData>
  <mergeCells count="11">
    <mergeCell ref="C1:D1"/>
    <mergeCell ref="C2:D2"/>
    <mergeCell ref="A3:D3"/>
    <mergeCell ref="A4:B4"/>
    <mergeCell ref="C5:D5"/>
    <mergeCell ref="C86:D86"/>
    <mergeCell ref="C87:D87"/>
    <mergeCell ref="C4:D4"/>
    <mergeCell ref="A5:A6"/>
    <mergeCell ref="B5:B6"/>
    <mergeCell ref="C85:D85"/>
  </mergeCells>
  <phoneticPr fontId="6" type="noConversion"/>
  <printOptions horizontalCentered="1"/>
  <pageMargins left="0.5" right="0.5" top="1" bottom="1" header="0.5" footer="0.5"/>
  <pageSetup paperSize="9" scale="95" orientation="portrait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9"/>
  <sheetViews>
    <sheetView view="pageBreakPreview" topLeftCell="A3" zoomScale="60" zoomScaleNormal="145" workbookViewId="0">
      <selection activeCell="C42" sqref="C42:C44"/>
    </sheetView>
  </sheetViews>
  <sheetFormatPr defaultRowHeight="12.75"/>
  <cols>
    <col min="1" max="1" width="8.5703125" style="1" bestFit="1" customWidth="1"/>
    <col min="2" max="2" width="4" style="1" customWidth="1"/>
    <col min="3" max="3" width="35.7109375" style="1" bestFit="1" customWidth="1"/>
    <col min="4" max="4" width="24.42578125" style="1" bestFit="1" customWidth="1"/>
    <col min="5" max="5" width="24.140625" style="1" bestFit="1" customWidth="1"/>
    <col min="6" max="6" width="14.5703125" style="1" bestFit="1" customWidth="1"/>
    <col min="7" max="7" width="14" style="1" bestFit="1" customWidth="1"/>
    <col min="8" max="16384" width="9.140625" style="1"/>
  </cols>
  <sheetData>
    <row r="1" spans="1:5">
      <c r="A1" s="17"/>
      <c r="B1" s="17"/>
      <c r="C1" s="17"/>
      <c r="D1" s="125"/>
      <c r="E1" s="125"/>
    </row>
    <row r="2" spans="1:5" ht="12.75" customHeight="1">
      <c r="A2" s="138" t="s">
        <v>125</v>
      </c>
      <c r="B2" s="138"/>
      <c r="C2" s="138"/>
      <c r="D2" s="138"/>
      <c r="E2" s="138"/>
    </row>
    <row r="3" spans="1:5">
      <c r="A3" s="126" t="s">
        <v>171</v>
      </c>
      <c r="B3" s="127"/>
      <c r="C3" s="127"/>
      <c r="D3" s="42"/>
      <c r="E3" s="42">
        <v>45291</v>
      </c>
    </row>
    <row r="4" spans="1:5" ht="14.25" customHeight="1">
      <c r="A4" s="30"/>
      <c r="B4" s="30"/>
      <c r="C4" s="18"/>
      <c r="D4" s="18"/>
      <c r="E4" s="84"/>
    </row>
    <row r="5" spans="1:5" ht="14.25" customHeight="1">
      <c r="A5" s="30"/>
      <c r="B5" s="30"/>
      <c r="C5" s="18"/>
      <c r="D5" s="18"/>
      <c r="E5" s="63" t="s">
        <v>126</v>
      </c>
    </row>
    <row r="6" spans="1:5" ht="12.75" customHeight="1">
      <c r="A6" s="134" t="s">
        <v>70</v>
      </c>
      <c r="B6" s="130" t="s">
        <v>71</v>
      </c>
      <c r="C6" s="131"/>
      <c r="D6" s="136" t="s">
        <v>127</v>
      </c>
      <c r="E6" s="134" t="s">
        <v>128</v>
      </c>
    </row>
    <row r="7" spans="1:5">
      <c r="A7" s="135"/>
      <c r="B7" s="132"/>
      <c r="C7" s="133"/>
      <c r="D7" s="137"/>
      <c r="E7" s="135"/>
    </row>
    <row r="8" spans="1:5">
      <c r="A8" s="85">
        <v>1.1000000000000001</v>
      </c>
      <c r="B8" s="128" t="s">
        <v>129</v>
      </c>
      <c r="C8" s="129"/>
      <c r="D8" s="54"/>
      <c r="E8" s="86"/>
    </row>
    <row r="9" spans="1:5" ht="12.75" customHeight="1">
      <c r="A9" s="70" t="s">
        <v>1</v>
      </c>
      <c r="B9" s="56"/>
      <c r="C9" s="69" t="s">
        <v>130</v>
      </c>
      <c r="D9" s="11">
        <v>17361702603.419998</v>
      </c>
      <c r="E9" s="86">
        <v>19353241353.07</v>
      </c>
    </row>
    <row r="10" spans="1:5" ht="12.75" customHeight="1">
      <c r="A10" s="70" t="s">
        <v>2</v>
      </c>
      <c r="B10" s="56"/>
      <c r="C10" s="69" t="s">
        <v>131</v>
      </c>
      <c r="D10" s="11"/>
      <c r="E10" s="86"/>
    </row>
    <row r="11" spans="1:5" ht="12.75" customHeight="1">
      <c r="A11" s="70" t="s">
        <v>3</v>
      </c>
      <c r="B11" s="56"/>
      <c r="C11" s="69" t="s">
        <v>132</v>
      </c>
      <c r="D11" s="11"/>
      <c r="E11" s="86"/>
    </row>
    <row r="12" spans="1:5" ht="12.75" customHeight="1">
      <c r="A12" s="53" t="s">
        <v>11</v>
      </c>
      <c r="B12" s="56"/>
      <c r="C12" s="74" t="s">
        <v>133</v>
      </c>
      <c r="D12" s="87">
        <f>+SUM(D9:D11)</f>
        <v>17361702603.419998</v>
      </c>
      <c r="E12" s="87">
        <f>+SUM(E9:E11)</f>
        <v>19353241353.07</v>
      </c>
    </row>
    <row r="13" spans="1:5" ht="12.75" customHeight="1">
      <c r="A13" s="85">
        <v>1.2000000000000002</v>
      </c>
      <c r="B13" s="56"/>
      <c r="C13" s="74" t="s">
        <v>134</v>
      </c>
      <c r="D13" s="54">
        <v>14088754261.280001</v>
      </c>
      <c r="E13" s="86">
        <v>16189615059.629999</v>
      </c>
    </row>
    <row r="14" spans="1:5" ht="12.75" customHeight="1">
      <c r="A14" s="85">
        <v>1.3</v>
      </c>
      <c r="B14" s="56"/>
      <c r="C14" s="74" t="s">
        <v>172</v>
      </c>
      <c r="D14" s="87">
        <f>+D12-D13</f>
        <v>3272948342.1399975</v>
      </c>
      <c r="E14" s="87">
        <f>+E12-E13</f>
        <v>3163626293.4400005</v>
      </c>
    </row>
    <row r="15" spans="1:5" ht="12.75" customHeight="1">
      <c r="A15" s="85">
        <v>1.4000000000000001</v>
      </c>
      <c r="B15" s="128"/>
      <c r="C15" s="129"/>
      <c r="D15" s="27"/>
      <c r="E15" s="86"/>
    </row>
    <row r="16" spans="1:5" ht="12.75" customHeight="1">
      <c r="A16" s="70" t="s">
        <v>57</v>
      </c>
      <c r="B16" s="56"/>
      <c r="C16" s="69" t="s">
        <v>173</v>
      </c>
      <c r="D16" s="11">
        <v>1498359103.0899999</v>
      </c>
      <c r="E16" s="88">
        <v>1710992786.4400001</v>
      </c>
    </row>
    <row r="17" spans="1:5" ht="12.75" customHeight="1">
      <c r="A17" s="70" t="s">
        <v>58</v>
      </c>
      <c r="B17" s="56"/>
      <c r="C17" s="69" t="s">
        <v>174</v>
      </c>
      <c r="D17" s="11">
        <v>391206899.55000001</v>
      </c>
      <c r="E17" s="88">
        <v>664294723.29999995</v>
      </c>
    </row>
    <row r="18" spans="1:5" ht="12.75" customHeight="1">
      <c r="A18" s="70" t="s">
        <v>59</v>
      </c>
      <c r="B18" s="56"/>
      <c r="C18" s="69" t="s">
        <v>175</v>
      </c>
      <c r="D18" s="11"/>
      <c r="E18" s="88">
        <v>46679053</v>
      </c>
    </row>
    <row r="19" spans="1:5" ht="12.75" customHeight="1">
      <c r="A19" s="70" t="s">
        <v>60</v>
      </c>
      <c r="B19" s="56"/>
      <c r="C19" s="69" t="s">
        <v>176</v>
      </c>
      <c r="D19" s="11">
        <v>16530000</v>
      </c>
      <c r="E19" s="88"/>
    </row>
    <row r="20" spans="1:5" ht="12.75" customHeight="1">
      <c r="A20" s="70" t="s">
        <v>61</v>
      </c>
      <c r="B20" s="56"/>
      <c r="C20" s="69" t="s">
        <v>177</v>
      </c>
      <c r="D20" s="11">
        <v>5631859817.25</v>
      </c>
      <c r="E20" s="88">
        <v>6760736925.5600004</v>
      </c>
    </row>
    <row r="21" spans="1:5" ht="12.75" customHeight="1">
      <c r="A21" s="70" t="s">
        <v>62</v>
      </c>
      <c r="B21" s="56"/>
      <c r="C21" s="69" t="s">
        <v>178</v>
      </c>
      <c r="D21" s="11">
        <v>1872230247.9300001</v>
      </c>
      <c r="E21" s="88">
        <v>2364401091.4099998</v>
      </c>
    </row>
    <row r="22" spans="1:5" ht="12.75" customHeight="1">
      <c r="A22" s="70" t="s">
        <v>63</v>
      </c>
      <c r="B22" s="56"/>
      <c r="C22" s="69" t="s">
        <v>179</v>
      </c>
      <c r="D22" s="11">
        <v>1418910953</v>
      </c>
      <c r="E22" s="88">
        <v>1635299136.24</v>
      </c>
    </row>
    <row r="23" spans="1:5" ht="12.75" customHeight="1">
      <c r="A23" s="70" t="s">
        <v>64</v>
      </c>
      <c r="B23" s="56"/>
      <c r="C23" s="69" t="s">
        <v>180</v>
      </c>
      <c r="D23" s="11"/>
      <c r="E23" s="88">
        <v>759688585.88</v>
      </c>
    </row>
    <row r="24" spans="1:5" ht="12.75" customHeight="1">
      <c r="A24" s="70" t="s">
        <v>65</v>
      </c>
      <c r="B24" s="56"/>
      <c r="C24" s="69" t="s">
        <v>181</v>
      </c>
      <c r="D24" s="11">
        <v>3285843283.0500002</v>
      </c>
      <c r="E24" s="88">
        <v>2073367328.8</v>
      </c>
    </row>
    <row r="25" spans="1:5" ht="12.75" customHeight="1">
      <c r="A25" s="70" t="s">
        <v>66</v>
      </c>
      <c r="B25" s="89"/>
      <c r="C25" s="69" t="s">
        <v>182</v>
      </c>
      <c r="D25" s="12"/>
      <c r="E25" s="88"/>
    </row>
    <row r="26" spans="1:5" ht="12.75" customHeight="1">
      <c r="A26" s="70" t="s">
        <v>67</v>
      </c>
      <c r="B26" s="89"/>
      <c r="C26" s="69" t="s">
        <v>183</v>
      </c>
      <c r="D26" s="12"/>
      <c r="E26" s="88"/>
    </row>
    <row r="27" spans="1:5" ht="12.75" customHeight="1">
      <c r="A27" s="70" t="s">
        <v>68</v>
      </c>
      <c r="B27" s="89"/>
      <c r="C27" s="69" t="s">
        <v>184</v>
      </c>
      <c r="D27" s="12"/>
      <c r="E27" s="88"/>
    </row>
    <row r="28" spans="1:5" ht="12.75" customHeight="1">
      <c r="A28" s="70" t="s">
        <v>69</v>
      </c>
      <c r="B28" s="56"/>
      <c r="C28" s="69" t="s">
        <v>185</v>
      </c>
      <c r="D28" s="11">
        <v>-3108177.64</v>
      </c>
      <c r="E28" s="86">
        <v>4766432.51</v>
      </c>
    </row>
    <row r="29" spans="1:5" ht="11.45" customHeight="1">
      <c r="A29" s="90">
        <v>1.5</v>
      </c>
      <c r="B29" s="139" t="s">
        <v>186</v>
      </c>
      <c r="C29" s="140"/>
      <c r="D29" s="21">
        <v>4230811500.3800001</v>
      </c>
      <c r="E29" s="21">
        <v>5518340071.9200001</v>
      </c>
    </row>
    <row r="30" spans="1:5">
      <c r="A30" s="91">
        <v>3.1</v>
      </c>
      <c r="B30" s="69"/>
      <c r="C30" s="69" t="s">
        <v>187</v>
      </c>
      <c r="D30" s="86">
        <v>532146231.13</v>
      </c>
      <c r="E30" s="86">
        <v>553919425.07000005</v>
      </c>
    </row>
    <row r="31" spans="1:5" ht="11.45" customHeight="1">
      <c r="A31" s="92">
        <v>4</v>
      </c>
      <c r="B31" s="141" t="s">
        <v>188</v>
      </c>
      <c r="C31" s="142"/>
      <c r="D31" s="14">
        <f>+D29-D30</f>
        <v>3698665269.25</v>
      </c>
      <c r="E31" s="14">
        <f>+E29-E30</f>
        <v>4964420646.8500004</v>
      </c>
    </row>
    <row r="32" spans="1:5" ht="25.5">
      <c r="A32" s="91">
        <v>4.1000000000000005</v>
      </c>
      <c r="B32" s="56"/>
      <c r="C32" s="69" t="s">
        <v>189</v>
      </c>
      <c r="D32" s="86">
        <v>0</v>
      </c>
      <c r="E32" s="86">
        <v>0</v>
      </c>
    </row>
    <row r="33" spans="1:5">
      <c r="A33" s="92">
        <v>5</v>
      </c>
      <c r="B33" s="141" t="s">
        <v>190</v>
      </c>
      <c r="C33" s="142"/>
      <c r="D33" s="21">
        <f>+D31-D32</f>
        <v>3698665269.25</v>
      </c>
      <c r="E33" s="21">
        <f>+E31-E32</f>
        <v>4964420646.8500004</v>
      </c>
    </row>
    <row r="34" spans="1:5">
      <c r="A34" s="91">
        <v>5.1000000000000005</v>
      </c>
      <c r="B34" s="56"/>
      <c r="C34" s="69" t="s">
        <v>191</v>
      </c>
      <c r="D34" s="86">
        <v>0</v>
      </c>
      <c r="E34" s="86">
        <v>0</v>
      </c>
    </row>
    <row r="35" spans="1:5">
      <c r="A35" s="91"/>
      <c r="B35" s="56"/>
      <c r="C35" s="75" t="s">
        <v>192</v>
      </c>
      <c r="D35" s="86"/>
      <c r="E35" s="86"/>
    </row>
    <row r="36" spans="1:5">
      <c r="A36" s="91"/>
      <c r="B36" s="56"/>
      <c r="C36" s="75" t="s">
        <v>193</v>
      </c>
      <c r="D36" s="86"/>
      <c r="E36" s="86"/>
    </row>
    <row r="37" spans="1:5">
      <c r="A37" s="91"/>
      <c r="B37" s="56"/>
      <c r="C37" s="75" t="s">
        <v>194</v>
      </c>
      <c r="D37" s="86"/>
      <c r="E37" s="86"/>
    </row>
    <row r="38" spans="1:5">
      <c r="A38" s="91"/>
      <c r="B38" s="56"/>
      <c r="C38" s="75"/>
      <c r="D38" s="86"/>
      <c r="E38" s="86"/>
    </row>
    <row r="39" spans="1:5">
      <c r="A39" s="92">
        <v>6</v>
      </c>
      <c r="B39" s="141" t="s">
        <v>133</v>
      </c>
      <c r="C39" s="142"/>
      <c r="D39" s="14">
        <f>+D31</f>
        <v>3698665269.25</v>
      </c>
      <c r="E39" s="14">
        <f>+E31</f>
        <v>4964420646.8500004</v>
      </c>
    </row>
    <row r="40" spans="1:5">
      <c r="A40" s="91">
        <v>6.1000000000000005</v>
      </c>
      <c r="B40" s="56"/>
      <c r="C40" s="69" t="s">
        <v>195</v>
      </c>
      <c r="D40" s="11"/>
      <c r="E40" s="86">
        <v>0</v>
      </c>
    </row>
    <row r="41" spans="1:5">
      <c r="A41" s="93"/>
      <c r="B41" s="80"/>
      <c r="C41" s="10"/>
      <c r="D41" s="10"/>
      <c r="E41" s="80"/>
    </row>
    <row r="42" spans="1:5" ht="20.100000000000001" customHeight="1">
      <c r="A42" s="81"/>
      <c r="B42" s="81"/>
      <c r="C42" s="8" t="s">
        <v>123</v>
      </c>
      <c r="D42" s="81"/>
      <c r="E42" s="81"/>
    </row>
    <row r="43" spans="1:5" ht="20.100000000000001" customHeight="1">
      <c r="A43" s="81"/>
      <c r="B43" s="81"/>
      <c r="C43" s="8"/>
      <c r="D43" s="81"/>
      <c r="E43" s="81"/>
    </row>
    <row r="44" spans="1:5" ht="15.75">
      <c r="A44" s="94"/>
      <c r="B44" s="10"/>
      <c r="C44" s="8" t="s">
        <v>124</v>
      </c>
      <c r="D44" s="80"/>
      <c r="E44" s="94"/>
    </row>
    <row r="47" spans="1:5">
      <c r="C47" s="115"/>
      <c r="D47" s="115"/>
      <c r="E47" s="115"/>
    </row>
    <row r="48" spans="1:5">
      <c r="C48" s="115"/>
      <c r="D48" s="115"/>
      <c r="E48" s="115"/>
    </row>
    <row r="49" spans="3:5">
      <c r="C49" s="115"/>
      <c r="D49" s="115"/>
      <c r="E49" s="115"/>
    </row>
  </sheetData>
  <mergeCells count="16">
    <mergeCell ref="C49:E49"/>
    <mergeCell ref="B29:C29"/>
    <mergeCell ref="B15:C15"/>
    <mergeCell ref="C47:E47"/>
    <mergeCell ref="C48:E48"/>
    <mergeCell ref="B39:C39"/>
    <mergeCell ref="B31:C31"/>
    <mergeCell ref="B33:C33"/>
    <mergeCell ref="D1:E1"/>
    <mergeCell ref="A3:C3"/>
    <mergeCell ref="B8:C8"/>
    <mergeCell ref="B6:C7"/>
    <mergeCell ref="A6:A7"/>
    <mergeCell ref="D6:D7"/>
    <mergeCell ref="E6:E7"/>
    <mergeCell ref="A2:E2"/>
  </mergeCells>
  <phoneticPr fontId="0" type="noConversion"/>
  <printOptions horizontalCentered="1"/>
  <pageMargins left="0" right="0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view="pageBreakPreview" topLeftCell="A2" zoomScale="60" zoomScaleNormal="100" workbookViewId="0">
      <selection activeCell="B23" sqref="B23:B30"/>
    </sheetView>
  </sheetViews>
  <sheetFormatPr defaultRowHeight="12.75"/>
  <cols>
    <col min="1" max="1" width="2.7109375" style="2" bestFit="1" customWidth="1"/>
    <col min="2" max="2" width="31.42578125" style="2" bestFit="1" customWidth="1"/>
    <col min="3" max="3" width="14.5703125" style="2" bestFit="1" customWidth="1"/>
    <col min="4" max="4" width="14.140625" style="2" bestFit="1" customWidth="1"/>
    <col min="5" max="6" width="17" style="2" bestFit="1" customWidth="1"/>
    <col min="7" max="7" width="15.140625" style="2" bestFit="1" customWidth="1"/>
    <col min="8" max="8" width="17" style="2" bestFit="1" customWidth="1"/>
    <col min="9" max="9" width="19.5703125" style="2" bestFit="1" customWidth="1"/>
    <col min="10" max="10" width="15.85546875" style="2" bestFit="1" customWidth="1"/>
    <col min="11" max="11" width="11.5703125" style="2" bestFit="1" customWidth="1"/>
    <col min="12" max="16384" width="9.140625" style="2"/>
  </cols>
  <sheetData>
    <row r="1" spans="1:10">
      <c r="G1" s="143"/>
      <c r="H1" s="143"/>
      <c r="I1" s="143"/>
      <c r="J1" s="143"/>
    </row>
    <row r="2" spans="1:10">
      <c r="G2" s="143"/>
      <c r="H2" s="143"/>
      <c r="I2" s="143"/>
      <c r="J2" s="143"/>
    </row>
    <row r="3" spans="1:10">
      <c r="A3" s="144" t="s">
        <v>249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>
      <c r="A4" s="127"/>
      <c r="B4" s="127"/>
      <c r="G4" s="116">
        <v>45291</v>
      </c>
      <c r="H4" s="116"/>
      <c r="I4" s="116"/>
      <c r="J4" s="116"/>
    </row>
    <row r="5" spans="1:10">
      <c r="A5" s="115"/>
      <c r="B5" s="115"/>
    </row>
    <row r="6" spans="1:10">
      <c r="J6" s="63" t="s">
        <v>126</v>
      </c>
    </row>
    <row r="7" spans="1:10" ht="25.5">
      <c r="A7" s="29" t="s">
        <v>0</v>
      </c>
      <c r="B7" s="95" t="s">
        <v>135</v>
      </c>
      <c r="C7" s="96" t="s">
        <v>197</v>
      </c>
      <c r="D7" s="95" t="s">
        <v>198</v>
      </c>
      <c r="E7" s="96" t="s">
        <v>199</v>
      </c>
      <c r="F7" s="95" t="s">
        <v>168</v>
      </c>
      <c r="G7" s="96" t="s">
        <v>200</v>
      </c>
      <c r="H7" s="96" t="s">
        <v>201</v>
      </c>
      <c r="I7" s="96" t="s">
        <v>202</v>
      </c>
      <c r="J7" s="96" t="s">
        <v>170</v>
      </c>
    </row>
    <row r="8" spans="1:10">
      <c r="A8" s="3">
        <v>1</v>
      </c>
      <c r="B8" s="69" t="s">
        <v>196</v>
      </c>
      <c r="C8" s="55">
        <v>110547900</v>
      </c>
      <c r="D8" s="55">
        <v>-16428492</v>
      </c>
      <c r="E8" s="55">
        <v>10344592505.25</v>
      </c>
      <c r="F8" s="55">
        <v>19568028504.470001</v>
      </c>
      <c r="G8" s="55">
        <v>-106648582.98</v>
      </c>
      <c r="H8" s="55">
        <v>17636799124.27</v>
      </c>
      <c r="I8" s="55">
        <v>47536890959.010002</v>
      </c>
      <c r="J8" s="55">
        <v>3642027</v>
      </c>
    </row>
    <row r="9" spans="1:10" ht="25.5">
      <c r="A9" s="3">
        <f t="shared" ref="A9:A19" si="0">A8+1</f>
        <v>2</v>
      </c>
      <c r="B9" s="69" t="s">
        <v>203</v>
      </c>
      <c r="C9" s="6"/>
      <c r="D9" s="6"/>
      <c r="E9" s="6"/>
      <c r="F9" s="6"/>
      <c r="G9" s="6"/>
      <c r="H9" s="6"/>
      <c r="I9" s="6"/>
      <c r="J9" s="6">
        <f>+C9+G9</f>
        <v>0</v>
      </c>
    </row>
    <row r="10" spans="1:10">
      <c r="A10" s="3">
        <f t="shared" si="0"/>
        <v>3</v>
      </c>
      <c r="B10" s="97" t="s">
        <v>204</v>
      </c>
      <c r="C10" s="55">
        <v>110547900</v>
      </c>
      <c r="D10" s="55">
        <v>-16428492</v>
      </c>
      <c r="E10" s="55">
        <v>10344592505.25</v>
      </c>
      <c r="F10" s="55">
        <v>19568028504.470001</v>
      </c>
      <c r="G10" s="55">
        <v>-106648582.98</v>
      </c>
      <c r="H10" s="55">
        <v>17636799124.27</v>
      </c>
      <c r="I10" s="55">
        <v>47536890959.010002</v>
      </c>
      <c r="J10" s="55">
        <v>3642027</v>
      </c>
    </row>
    <row r="11" spans="1:10">
      <c r="A11" s="3">
        <f t="shared" si="0"/>
        <v>4</v>
      </c>
      <c r="B11" s="69" t="s">
        <v>190</v>
      </c>
      <c r="C11" s="6"/>
      <c r="D11" s="6"/>
      <c r="E11" s="6"/>
      <c r="F11" s="6"/>
      <c r="G11" s="6"/>
      <c r="H11" s="6">
        <v>3698665269.25</v>
      </c>
      <c r="I11" s="6">
        <v>3698665269.25</v>
      </c>
      <c r="J11" s="6">
        <f>+C11+G11</f>
        <v>0</v>
      </c>
    </row>
    <row r="12" spans="1:10">
      <c r="A12" s="3">
        <f t="shared" si="0"/>
        <v>5</v>
      </c>
      <c r="B12" s="69" t="s">
        <v>205</v>
      </c>
      <c r="C12" s="6"/>
      <c r="D12" s="6"/>
      <c r="E12" s="6"/>
      <c r="F12" s="6"/>
      <c r="G12" s="6"/>
      <c r="H12" s="6"/>
      <c r="I12" s="6"/>
      <c r="J12" s="6">
        <f>+C12+G12</f>
        <v>0</v>
      </c>
    </row>
    <row r="13" spans="1:10">
      <c r="A13" s="3">
        <f t="shared" si="0"/>
        <v>6</v>
      </c>
      <c r="B13" s="74" t="s">
        <v>206</v>
      </c>
      <c r="C13" s="55">
        <v>110547900</v>
      </c>
      <c r="D13" s="55">
        <v>-16428492</v>
      </c>
      <c r="E13" s="55">
        <v>10344592505.25</v>
      </c>
      <c r="F13" s="55">
        <v>19568028504.470001</v>
      </c>
      <c r="G13" s="55">
        <v>-106648582.98</v>
      </c>
      <c r="H13" s="55">
        <v>21335464393.52</v>
      </c>
      <c r="I13" s="55">
        <v>51235556228.260002</v>
      </c>
      <c r="J13" s="55">
        <v>3642027</v>
      </c>
    </row>
    <row r="14" spans="1:10" ht="25.5">
      <c r="A14" s="3">
        <f t="shared" si="0"/>
        <v>7</v>
      </c>
      <c r="B14" s="69" t="s">
        <v>203</v>
      </c>
      <c r="C14" s="6"/>
      <c r="D14" s="6"/>
      <c r="E14" s="6"/>
      <c r="F14" s="6"/>
      <c r="G14" s="6"/>
      <c r="H14" s="6">
        <v>502640987.75999999</v>
      </c>
      <c r="I14" s="6">
        <v>502640987.75999999</v>
      </c>
      <c r="J14" s="6">
        <f>+C14+G14</f>
        <v>0</v>
      </c>
    </row>
    <row r="15" spans="1:10">
      <c r="A15" s="3">
        <f t="shared" si="0"/>
        <v>8</v>
      </c>
      <c r="B15" s="97" t="s">
        <v>204</v>
      </c>
      <c r="C15" s="55">
        <v>110547900</v>
      </c>
      <c r="D15" s="55">
        <v>-16428492</v>
      </c>
      <c r="E15" s="55">
        <v>10344592505.25</v>
      </c>
      <c r="F15" s="55">
        <v>19568028504.470001</v>
      </c>
      <c r="G15" s="55">
        <v>-106648582.98</v>
      </c>
      <c r="H15" s="55">
        <v>21838105381.279999</v>
      </c>
      <c r="I15" s="55">
        <v>5173819721602</v>
      </c>
      <c r="J15" s="55">
        <v>3642027</v>
      </c>
    </row>
    <row r="16" spans="1:10">
      <c r="A16" s="3">
        <f t="shared" si="0"/>
        <v>9</v>
      </c>
      <c r="B16" s="69" t="s">
        <v>190</v>
      </c>
      <c r="C16" s="6"/>
      <c r="D16" s="6"/>
      <c r="E16" s="6"/>
      <c r="F16" s="6"/>
      <c r="G16" s="6"/>
      <c r="H16" s="6">
        <v>4964420646.8500004</v>
      </c>
      <c r="I16" s="6">
        <v>4964420646.8500004</v>
      </c>
      <c r="J16" s="6">
        <f>+C16+G16</f>
        <v>0</v>
      </c>
    </row>
    <row r="17" spans="1:10">
      <c r="A17" s="3">
        <f t="shared" si="0"/>
        <v>10</v>
      </c>
      <c r="B17" s="69" t="s">
        <v>205</v>
      </c>
      <c r="C17" s="6"/>
      <c r="D17" s="6"/>
      <c r="E17" s="6">
        <v>-7406930.6299999999</v>
      </c>
      <c r="F17" s="6"/>
      <c r="G17" s="6"/>
      <c r="H17" s="6"/>
      <c r="I17" s="6">
        <v>-7406930.6299999999</v>
      </c>
      <c r="J17" s="6">
        <f>+C17+G17</f>
        <v>0</v>
      </c>
    </row>
    <row r="18" spans="1:10" ht="25.5">
      <c r="A18" s="3">
        <f t="shared" si="0"/>
        <v>11</v>
      </c>
      <c r="B18" s="98" t="s">
        <v>207</v>
      </c>
      <c r="C18" s="6"/>
      <c r="D18" s="6"/>
      <c r="E18" s="6"/>
      <c r="F18" s="6"/>
      <c r="G18" s="6"/>
      <c r="H18" s="6">
        <v>250000000</v>
      </c>
      <c r="I18" s="6">
        <v>250000000</v>
      </c>
      <c r="J18" s="6">
        <f>+C18+G18</f>
        <v>0</v>
      </c>
    </row>
    <row r="19" spans="1:10">
      <c r="A19" s="3">
        <f t="shared" si="0"/>
        <v>12</v>
      </c>
      <c r="B19" s="74" t="s">
        <v>208</v>
      </c>
      <c r="C19" s="55">
        <v>110547900</v>
      </c>
      <c r="D19" s="55">
        <v>-16428492</v>
      </c>
      <c r="E19" s="55">
        <v>10344592505.25</v>
      </c>
      <c r="F19" s="55">
        <v>19568028504.470001</v>
      </c>
      <c r="G19" s="55">
        <v>-106648582.98</v>
      </c>
      <c r="H19" s="55">
        <v>26552526028.099998</v>
      </c>
      <c r="I19" s="55">
        <v>56445210932.199997</v>
      </c>
      <c r="J19" s="55">
        <v>3642027</v>
      </c>
    </row>
    <row r="20" spans="1:10">
      <c r="B20" s="99"/>
      <c r="J20" s="16"/>
    </row>
    <row r="23" spans="1:10" ht="15.75">
      <c r="B23" s="8" t="s">
        <v>123</v>
      </c>
    </row>
    <row r="24" spans="1:10" ht="15.75">
      <c r="B24" s="8"/>
    </row>
    <row r="25" spans="1:10" ht="15.75">
      <c r="B25" s="8" t="s">
        <v>124</v>
      </c>
    </row>
  </sheetData>
  <mergeCells count="6">
    <mergeCell ref="G1:J1"/>
    <mergeCell ref="G2:J2"/>
    <mergeCell ref="A5:B5"/>
    <mergeCell ref="A4:B4"/>
    <mergeCell ref="A3:J3"/>
    <mergeCell ref="G4:J4"/>
  </mergeCells>
  <phoneticPr fontId="6" type="noConversion"/>
  <printOptions horizontalCentered="1" verticalCentered="1"/>
  <pageMargins left="0" right="0" top="0" bottom="0" header="0" footer="0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6"/>
  <sheetViews>
    <sheetView tabSelected="1" view="pageBreakPreview" zoomScale="60" zoomScaleNormal="100" workbookViewId="0">
      <selection activeCell="B59" sqref="A59:XFD61"/>
    </sheetView>
  </sheetViews>
  <sheetFormatPr defaultColWidth="9.140625" defaultRowHeight="12.75"/>
  <cols>
    <col min="1" max="1" width="6.28515625" style="59" customWidth="1"/>
    <col min="2" max="2" width="3.85546875" style="59" customWidth="1"/>
    <col min="3" max="3" width="40.42578125" style="59" bestFit="1" customWidth="1"/>
    <col min="4" max="4" width="17.7109375" style="59" bestFit="1" customWidth="1"/>
    <col min="5" max="5" width="18.28515625" style="59" bestFit="1" customWidth="1"/>
    <col min="6" max="6" width="15.42578125" style="59" bestFit="1" customWidth="1"/>
    <col min="7" max="7" width="13.5703125" style="59" bestFit="1" customWidth="1"/>
    <col min="8" max="16384" width="9.140625" style="59"/>
  </cols>
  <sheetData>
    <row r="1" spans="1:5">
      <c r="A1" s="17"/>
      <c r="B1" s="17"/>
      <c r="C1" s="17"/>
      <c r="D1" s="125"/>
      <c r="E1" s="125"/>
    </row>
    <row r="2" spans="1:5">
      <c r="A2" s="17"/>
      <c r="B2" s="17"/>
      <c r="C2" s="17"/>
      <c r="D2" s="125"/>
      <c r="E2" s="125"/>
    </row>
    <row r="3" spans="1:5">
      <c r="A3" s="146" t="s">
        <v>248</v>
      </c>
      <c r="B3" s="138"/>
      <c r="C3" s="138"/>
      <c r="D3" s="138"/>
      <c r="E3" s="138"/>
    </row>
    <row r="4" spans="1:5">
      <c r="A4" s="60"/>
      <c r="B4" s="60"/>
      <c r="C4" s="60"/>
      <c r="D4" s="60"/>
      <c r="E4" s="61"/>
    </row>
    <row r="5" spans="1:5">
      <c r="A5" s="148"/>
      <c r="B5" s="148"/>
      <c r="C5" s="148"/>
      <c r="D5" s="149">
        <v>45291</v>
      </c>
      <c r="E5" s="149"/>
    </row>
    <row r="6" spans="1:5">
      <c r="A6" s="62"/>
      <c r="B6" s="17"/>
      <c r="C6" s="17"/>
      <c r="D6" s="17"/>
      <c r="E6" s="61"/>
    </row>
    <row r="7" spans="1:5">
      <c r="A7" s="62"/>
      <c r="B7" s="17"/>
      <c r="C7" s="17"/>
      <c r="D7" s="63"/>
      <c r="E7" s="63" t="s">
        <v>126</v>
      </c>
    </row>
    <row r="8" spans="1:5" ht="15" customHeight="1">
      <c r="A8" s="147" t="s">
        <v>70</v>
      </c>
      <c r="B8" s="147" t="s">
        <v>71</v>
      </c>
      <c r="C8" s="147"/>
      <c r="D8" s="136" t="s">
        <v>127</v>
      </c>
      <c r="E8" s="134" t="s">
        <v>128</v>
      </c>
    </row>
    <row r="9" spans="1:5" ht="15" customHeight="1">
      <c r="A9" s="147"/>
      <c r="B9" s="147"/>
      <c r="C9" s="147"/>
      <c r="D9" s="137"/>
      <c r="E9" s="135"/>
    </row>
    <row r="10" spans="1:5">
      <c r="A10" s="64">
        <v>1</v>
      </c>
      <c r="B10" s="141" t="s">
        <v>136</v>
      </c>
      <c r="C10" s="142"/>
      <c r="D10" s="67"/>
      <c r="E10" s="67"/>
    </row>
    <row r="11" spans="1:5">
      <c r="A11" s="68">
        <v>1.1000000000000001</v>
      </c>
      <c r="B11" s="150" t="s">
        <v>209</v>
      </c>
      <c r="C11" s="151"/>
      <c r="D11" s="21">
        <f>+SUM(D12:D17)</f>
        <v>27143878374</v>
      </c>
      <c r="E11" s="21">
        <f>+SUM(E12:E17)</f>
        <v>28375944668.240002</v>
      </c>
    </row>
    <row r="12" spans="1:5">
      <c r="A12" s="28" t="s">
        <v>1</v>
      </c>
      <c r="B12" s="67"/>
      <c r="C12" s="69" t="s">
        <v>210</v>
      </c>
      <c r="D12" s="28">
        <v>25912147080</v>
      </c>
      <c r="E12" s="14">
        <v>26381141672.720001</v>
      </c>
    </row>
    <row r="13" spans="1:5">
      <c r="A13" s="28" t="s">
        <v>2</v>
      </c>
      <c r="B13" s="67"/>
      <c r="C13" s="69" t="s">
        <v>211</v>
      </c>
      <c r="D13" s="28">
        <v>460254286</v>
      </c>
      <c r="E13" s="14">
        <v>1231370708.99</v>
      </c>
    </row>
    <row r="14" spans="1:5">
      <c r="A14" s="28" t="s">
        <v>3</v>
      </c>
      <c r="B14" s="67"/>
      <c r="C14" s="69" t="s">
        <v>212</v>
      </c>
      <c r="D14" s="28"/>
      <c r="E14" s="14"/>
    </row>
    <row r="15" spans="1:5">
      <c r="A15" s="28" t="s">
        <v>4</v>
      </c>
      <c r="B15" s="67"/>
      <c r="C15" s="69" t="s">
        <v>213</v>
      </c>
      <c r="D15" s="70"/>
      <c r="E15" s="14"/>
    </row>
    <row r="16" spans="1:5">
      <c r="A16" s="28" t="s">
        <v>5</v>
      </c>
      <c r="B16" s="67"/>
      <c r="C16" s="69" t="s">
        <v>214</v>
      </c>
      <c r="D16" s="70"/>
      <c r="E16" s="14"/>
    </row>
    <row r="17" spans="1:7">
      <c r="A17" s="28" t="s">
        <v>6</v>
      </c>
      <c r="B17" s="67"/>
      <c r="C17" s="69" t="s">
        <v>215</v>
      </c>
      <c r="D17" s="56">
        <v>771477008</v>
      </c>
      <c r="E17" s="14">
        <v>763432286.52999997</v>
      </c>
    </row>
    <row r="18" spans="1:7">
      <c r="A18" s="68">
        <v>1.2000000000000002</v>
      </c>
      <c r="B18" s="150" t="s">
        <v>216</v>
      </c>
      <c r="C18" s="151"/>
      <c r="D18" s="21">
        <f>+SUM(D19:D28)</f>
        <v>19416498975.439999</v>
      </c>
      <c r="E18" s="21">
        <f>+SUM(E19:E28)</f>
        <v>19084993171.579998</v>
      </c>
      <c r="F18" s="71"/>
      <c r="G18" s="71"/>
    </row>
    <row r="19" spans="1:7">
      <c r="A19" s="28" t="s">
        <v>12</v>
      </c>
      <c r="B19" s="67"/>
      <c r="C19" s="69" t="s">
        <v>218</v>
      </c>
      <c r="D19" s="28">
        <v>4045043715</v>
      </c>
      <c r="E19" s="26">
        <v>4570040429.8000002</v>
      </c>
    </row>
    <row r="20" spans="1:7">
      <c r="A20" s="28" t="s">
        <v>13</v>
      </c>
      <c r="B20" s="67"/>
      <c r="C20" s="69" t="s">
        <v>217</v>
      </c>
      <c r="D20" s="28">
        <v>1259519606</v>
      </c>
      <c r="E20" s="26">
        <v>1195229180.0899999</v>
      </c>
    </row>
    <row r="21" spans="1:7">
      <c r="A21" s="28" t="s">
        <v>14</v>
      </c>
      <c r="B21" s="67"/>
      <c r="C21" s="69" t="s">
        <v>219</v>
      </c>
      <c r="D21" s="28">
        <v>8792094563</v>
      </c>
      <c r="E21" s="26">
        <v>7219403955.6899996</v>
      </c>
    </row>
    <row r="22" spans="1:7">
      <c r="A22" s="28" t="s">
        <v>15</v>
      </c>
      <c r="B22" s="67"/>
      <c r="C22" s="69" t="s">
        <v>220</v>
      </c>
      <c r="D22" s="28">
        <v>1382512298</v>
      </c>
      <c r="E22" s="26">
        <v>1850613523.1300001</v>
      </c>
    </row>
    <row r="23" spans="1:7">
      <c r="A23" s="28" t="s">
        <v>16</v>
      </c>
      <c r="B23" s="67"/>
      <c r="C23" s="72" t="s">
        <v>221</v>
      </c>
      <c r="D23" s="28">
        <v>604219916</v>
      </c>
      <c r="E23" s="26">
        <v>729687052.87</v>
      </c>
    </row>
    <row r="24" spans="1:7">
      <c r="A24" s="28" t="s">
        <v>17</v>
      </c>
      <c r="B24" s="67"/>
      <c r="C24" s="72" t="s">
        <v>222</v>
      </c>
      <c r="D24" s="28">
        <v>774130211</v>
      </c>
      <c r="E24" s="26">
        <v>563288292.07000005</v>
      </c>
    </row>
    <row r="25" spans="1:7">
      <c r="A25" s="28" t="s">
        <v>18</v>
      </c>
      <c r="B25" s="67"/>
      <c r="C25" s="69" t="s">
        <v>223</v>
      </c>
      <c r="D25" s="28">
        <v>1568043405</v>
      </c>
      <c r="E25" s="26">
        <v>2006322086.46</v>
      </c>
    </row>
    <row r="26" spans="1:7">
      <c r="A26" s="28" t="s">
        <v>19</v>
      </c>
      <c r="B26" s="67"/>
      <c r="C26" s="69" t="s">
        <v>224</v>
      </c>
      <c r="D26" s="28">
        <v>21996915</v>
      </c>
      <c r="E26" s="26">
        <v>17100789.5</v>
      </c>
    </row>
    <row r="27" spans="1:7">
      <c r="A27" s="28" t="s">
        <v>20</v>
      </c>
      <c r="B27" s="67"/>
      <c r="C27" s="69" t="s">
        <v>225</v>
      </c>
      <c r="D27" s="28">
        <v>918942244</v>
      </c>
      <c r="E27" s="26">
        <v>821455197.85000002</v>
      </c>
    </row>
    <row r="28" spans="1:7">
      <c r="A28" s="28" t="s">
        <v>21</v>
      </c>
      <c r="B28" s="67"/>
      <c r="C28" s="69" t="s">
        <v>226</v>
      </c>
      <c r="D28" s="67">
        <v>49996102.439999998</v>
      </c>
      <c r="E28" s="26">
        <v>111852664.12</v>
      </c>
    </row>
    <row r="29" spans="1:7" ht="14.25" customHeight="1">
      <c r="A29" s="73"/>
      <c r="B29" s="141" t="s">
        <v>137</v>
      </c>
      <c r="C29" s="142"/>
      <c r="D29" s="58">
        <f>+D12-D18</f>
        <v>6495648104.5600014</v>
      </c>
      <c r="E29" s="58">
        <f>+E11-E18</f>
        <v>9290951496.6600037</v>
      </c>
    </row>
    <row r="30" spans="1:7">
      <c r="A30" s="64">
        <v>2</v>
      </c>
      <c r="B30" s="13"/>
      <c r="C30" s="74" t="s">
        <v>138</v>
      </c>
      <c r="D30" s="67"/>
      <c r="E30" s="14"/>
    </row>
    <row r="31" spans="1:7">
      <c r="A31" s="68">
        <v>2.1</v>
      </c>
      <c r="B31" s="13"/>
      <c r="C31" s="74" t="s">
        <v>227</v>
      </c>
      <c r="D31" s="13">
        <v>627481395</v>
      </c>
      <c r="E31" s="21">
        <v>573270666.33000004</v>
      </c>
    </row>
    <row r="32" spans="1:7">
      <c r="A32" s="68">
        <v>2.2000000000000002</v>
      </c>
      <c r="B32" s="67"/>
      <c r="C32" s="69" t="s">
        <v>228</v>
      </c>
      <c r="D32" s="28">
        <v>50939529</v>
      </c>
      <c r="E32" s="14">
        <v>41500000</v>
      </c>
    </row>
    <row r="33" spans="1:5">
      <c r="A33" s="68">
        <v>2.3000000000000003</v>
      </c>
      <c r="B33" s="67"/>
      <c r="C33" s="69" t="s">
        <v>229</v>
      </c>
      <c r="D33" s="28">
        <v>271541433</v>
      </c>
      <c r="E33" s="14">
        <v>487544642.76999998</v>
      </c>
    </row>
    <row r="34" spans="1:5">
      <c r="A34" s="68">
        <v>2.4000000000000004</v>
      </c>
      <c r="B34" s="67"/>
      <c r="C34" s="69" t="s">
        <v>230</v>
      </c>
      <c r="D34" s="28"/>
      <c r="E34" s="14">
        <v>30825282</v>
      </c>
    </row>
    <row r="35" spans="1:5">
      <c r="A35" s="68">
        <v>2.5</v>
      </c>
      <c r="B35" s="67"/>
      <c r="C35" s="69" t="s">
        <v>231</v>
      </c>
      <c r="D35" s="28">
        <v>305000433</v>
      </c>
      <c r="E35" s="14">
        <v>13400741.560000001</v>
      </c>
    </row>
    <row r="36" spans="1:5" ht="14.25" customHeight="1">
      <c r="A36" s="73"/>
      <c r="B36" s="141" t="s">
        <v>232</v>
      </c>
      <c r="C36" s="142"/>
      <c r="D36" s="21">
        <v>-1974047794</v>
      </c>
      <c r="E36" s="21">
        <v>-4842056082.8500004</v>
      </c>
    </row>
    <row r="37" spans="1:5" ht="14.25" customHeight="1">
      <c r="A37" s="73"/>
      <c r="B37" s="65"/>
      <c r="C37" s="75" t="s">
        <v>233</v>
      </c>
      <c r="D37" s="14">
        <v>1666840294</v>
      </c>
      <c r="E37" s="14">
        <v>716328699.48000002</v>
      </c>
    </row>
    <row r="38" spans="1:5" ht="14.25" customHeight="1">
      <c r="A38" s="73"/>
      <c r="B38" s="65"/>
      <c r="C38" s="75" t="s">
        <v>234</v>
      </c>
      <c r="D38" s="14">
        <v>4605500</v>
      </c>
      <c r="E38" s="14">
        <v>880000</v>
      </c>
    </row>
    <row r="39" spans="1:5" ht="14.25" customHeight="1">
      <c r="A39" s="73"/>
      <c r="B39" s="65"/>
      <c r="C39" s="75" t="s">
        <v>235</v>
      </c>
      <c r="D39" s="14"/>
      <c r="E39" s="14"/>
    </row>
    <row r="40" spans="1:5" ht="14.25" customHeight="1">
      <c r="A40" s="73"/>
      <c r="B40" s="65"/>
      <c r="C40" s="75" t="s">
        <v>236</v>
      </c>
      <c r="D40" s="14">
        <v>302602000</v>
      </c>
      <c r="E40" s="14"/>
    </row>
    <row r="41" spans="1:5" ht="14.25" customHeight="1">
      <c r="A41" s="73"/>
      <c r="B41" s="65"/>
      <c r="C41" s="75" t="s">
        <v>235</v>
      </c>
      <c r="D41" s="14"/>
      <c r="E41" s="14"/>
    </row>
    <row r="42" spans="1:5" ht="14.25" customHeight="1">
      <c r="A42" s="73"/>
      <c r="B42" s="65"/>
      <c r="C42" s="75" t="s">
        <v>237</v>
      </c>
      <c r="D42" s="14"/>
      <c r="E42" s="14">
        <v>4124847383.3699999</v>
      </c>
    </row>
    <row r="43" spans="1:5" ht="14.25" customHeight="1">
      <c r="A43" s="73"/>
      <c r="B43" s="82" t="s">
        <v>238</v>
      </c>
      <c r="D43" s="21">
        <v>-1345566399</v>
      </c>
      <c r="E43" s="21">
        <v>-4268785416.52</v>
      </c>
    </row>
    <row r="44" spans="1:5" ht="14.25" customHeight="1">
      <c r="A44" s="64">
        <v>3</v>
      </c>
      <c r="B44" s="141" t="s">
        <v>247</v>
      </c>
      <c r="C44" s="142"/>
      <c r="D44" s="67"/>
      <c r="E44" s="14"/>
    </row>
    <row r="45" spans="1:5" ht="14.25" customHeight="1">
      <c r="A45" s="64"/>
      <c r="B45" s="76" t="s">
        <v>227</v>
      </c>
      <c r="C45" s="66"/>
      <c r="D45" s="83">
        <v>1579705464.78</v>
      </c>
      <c r="E45" s="21">
        <v>5664495679.6199999</v>
      </c>
    </row>
    <row r="46" spans="1:5">
      <c r="A46" s="68">
        <v>3.1</v>
      </c>
      <c r="B46" s="67"/>
      <c r="C46" s="69" t="s">
        <v>239</v>
      </c>
      <c r="D46" s="28">
        <v>1500000000</v>
      </c>
      <c r="E46" s="14">
        <v>5425747424.1999998</v>
      </c>
    </row>
    <row r="47" spans="1:5">
      <c r="A47" s="68">
        <v>3.2</v>
      </c>
      <c r="B47" s="67"/>
      <c r="C47" s="69" t="s">
        <v>240</v>
      </c>
      <c r="D47" s="28">
        <v>79705464.780000001</v>
      </c>
      <c r="E47" s="67">
        <v>226147458.75</v>
      </c>
    </row>
    <row r="48" spans="1:5">
      <c r="A48" s="68">
        <v>3.3000000000000003</v>
      </c>
      <c r="B48" s="67"/>
      <c r="C48" s="69" t="s">
        <v>241</v>
      </c>
      <c r="D48" s="28"/>
      <c r="E48" s="14">
        <v>12600796.67</v>
      </c>
    </row>
    <row r="49" spans="1:6">
      <c r="A49" s="73">
        <v>3.2</v>
      </c>
      <c r="B49" s="77" t="s">
        <v>232</v>
      </c>
      <c r="C49" s="74"/>
      <c r="D49" s="13">
        <v>-8973940647</v>
      </c>
      <c r="E49" s="21">
        <v>-10778329788.5</v>
      </c>
    </row>
    <row r="50" spans="1:6">
      <c r="A50" s="73"/>
      <c r="B50" s="56"/>
      <c r="C50" s="75" t="s">
        <v>242</v>
      </c>
      <c r="D50" s="13">
        <v>8739707328</v>
      </c>
      <c r="E50" s="21">
        <v>10537275692.620001</v>
      </c>
    </row>
    <row r="51" spans="1:6">
      <c r="A51" s="73"/>
      <c r="B51" s="56"/>
      <c r="C51" s="75" t="s">
        <v>243</v>
      </c>
      <c r="D51" s="13">
        <v>227869986</v>
      </c>
      <c r="E51" s="21">
        <v>235361597</v>
      </c>
    </row>
    <row r="52" spans="1:6">
      <c r="A52" s="73"/>
      <c r="B52" s="56"/>
      <c r="C52" s="75" t="s">
        <v>244</v>
      </c>
      <c r="D52" s="13">
        <v>6363333</v>
      </c>
      <c r="E52" s="21">
        <v>5406930</v>
      </c>
    </row>
    <row r="53" spans="1:6">
      <c r="A53" s="73"/>
      <c r="B53" s="56"/>
      <c r="C53" s="75" t="s">
        <v>240</v>
      </c>
      <c r="D53" s="13"/>
      <c r="E53" s="21">
        <v>285568.94</v>
      </c>
    </row>
    <row r="54" spans="1:6">
      <c r="A54" s="73"/>
      <c r="B54" s="57" t="s">
        <v>245</v>
      </c>
      <c r="C54" s="66"/>
      <c r="D54" s="13">
        <v>-7394235182.2200003</v>
      </c>
      <c r="E54" s="21">
        <v>-5113834028.9300003</v>
      </c>
    </row>
    <row r="55" spans="1:6">
      <c r="A55" s="73"/>
      <c r="B55" s="57" t="s">
        <v>246</v>
      </c>
      <c r="C55" s="66"/>
      <c r="D55" s="13">
        <v>-1013422182.66</v>
      </c>
      <c r="E55" s="21">
        <v>91668028.790000007</v>
      </c>
    </row>
    <row r="56" spans="1:6" ht="25.5">
      <c r="A56" s="68">
        <v>5.1000000000000005</v>
      </c>
      <c r="B56" s="67"/>
      <c r="C56" s="74" t="s">
        <v>139</v>
      </c>
      <c r="D56" s="13">
        <v>3823251228</v>
      </c>
      <c r="E56" s="21">
        <f>+D57</f>
        <v>2809829045.3400002</v>
      </c>
      <c r="F56" s="78"/>
    </row>
    <row r="57" spans="1:6">
      <c r="A57" s="68">
        <v>5.2</v>
      </c>
      <c r="B57" s="67"/>
      <c r="C57" s="74" t="s">
        <v>140</v>
      </c>
      <c r="D57" s="13">
        <f>+balance!C9</f>
        <v>2809829045.3400002</v>
      </c>
      <c r="E57" s="21">
        <v>2718161016.5500002</v>
      </c>
      <c r="F57" s="79"/>
    </row>
    <row r="58" spans="1:6">
      <c r="A58" s="80"/>
      <c r="B58" s="10"/>
      <c r="C58" s="80"/>
      <c r="D58" s="80"/>
      <c r="E58" s="80"/>
      <c r="F58" s="78"/>
    </row>
    <row r="59" spans="1:6" ht="15.75">
      <c r="C59" s="8" t="s">
        <v>123</v>
      </c>
    </row>
    <row r="60" spans="1:6" ht="15.75">
      <c r="C60" s="8"/>
    </row>
    <row r="61" spans="1:6" ht="15.75">
      <c r="C61" s="8" t="s">
        <v>124</v>
      </c>
    </row>
    <row r="62" spans="1:6">
      <c r="C62" s="2"/>
    </row>
    <row r="63" spans="1:6">
      <c r="C63" s="2"/>
    </row>
    <row r="64" spans="1:6">
      <c r="C64" s="2"/>
    </row>
    <row r="65" spans="3:3">
      <c r="C65" s="2"/>
    </row>
    <row r="66" spans="3:3">
      <c r="C66" s="2"/>
    </row>
  </sheetData>
  <mergeCells count="15">
    <mergeCell ref="B44:C44"/>
    <mergeCell ref="B10:C10"/>
    <mergeCell ref="B11:C11"/>
    <mergeCell ref="B18:C18"/>
    <mergeCell ref="B29:C29"/>
    <mergeCell ref="B36:C36"/>
    <mergeCell ref="D1:E1"/>
    <mergeCell ref="D2:E2"/>
    <mergeCell ref="A3:E3"/>
    <mergeCell ref="B8:C9"/>
    <mergeCell ref="E8:E9"/>
    <mergeCell ref="A8:A9"/>
    <mergeCell ref="A5:C5"/>
    <mergeCell ref="D8:D9"/>
    <mergeCell ref="D5:E5"/>
  </mergeCells>
  <phoneticPr fontId="0" type="noConversion"/>
  <printOptions horizontalCentered="1"/>
  <pageMargins left="0.5" right="0.25" top="0.33" bottom="0.55000000000000004" header="0.5" footer="0.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Nuur</vt:lpstr>
      <vt:lpstr>balance</vt:lpstr>
      <vt:lpstr>OUDT</vt:lpstr>
      <vt:lpstr>UUT</vt:lpstr>
      <vt:lpstr>MGT</vt:lpstr>
    </vt:vector>
  </TitlesOfParts>
  <Company>Rich-Mogol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Yanjindulam</dc:creator>
  <cp:lastModifiedBy>Jaagii Tsogt</cp:lastModifiedBy>
  <cp:lastPrinted>2024-06-25T08:59:48Z</cp:lastPrinted>
  <dcterms:created xsi:type="dcterms:W3CDTF">2001-10-18T18:43:08Z</dcterms:created>
  <dcterms:modified xsi:type="dcterms:W3CDTF">2024-06-25T08:59:49Z</dcterms:modified>
</cp:coreProperties>
</file>