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ilan\2024\Quarter\Q4\"/>
    </mc:Choice>
  </mc:AlternateContent>
  <xr:revisionPtr revIDLastSave="0" documentId="13_ncr:1_{7015353D-B29B-4280-AE18-1B650F1DDC59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BS" sheetId="3" r:id="rId1"/>
    <sheet name="IS" sheetId="10" r:id="rId2"/>
    <sheet name="CE" sheetId="1" r:id="rId3"/>
    <sheet name="CF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1" l="1"/>
  <c r="B41" i="11" s="1"/>
  <c r="B38" i="11"/>
  <c r="B33" i="11"/>
  <c r="B29" i="11"/>
  <c r="B34" i="11" s="1"/>
  <c r="B23" i="11"/>
  <c r="B13" i="11"/>
  <c r="B24" i="11" l="1"/>
  <c r="B42" i="11"/>
  <c r="B10" i="10"/>
  <c r="B17" i="10" s="1"/>
  <c r="B19" i="10" s="1"/>
  <c r="C47" i="3"/>
  <c r="C14" i="3"/>
  <c r="B44" i="3" l="1"/>
  <c r="B38" i="3"/>
  <c r="B45" i="3" s="1"/>
  <c r="B20" i="3"/>
  <c r="B14" i="3"/>
  <c r="C41" i="11"/>
  <c r="C38" i="11"/>
  <c r="C33" i="11"/>
  <c r="C29" i="11"/>
  <c r="C23" i="11"/>
  <c r="C13" i="11"/>
  <c r="G21" i="1"/>
  <c r="C17" i="10"/>
  <c r="C19" i="10" s="1"/>
  <c r="C38" i="3"/>
  <c r="C45" i="3" s="1"/>
  <c r="C20" i="3"/>
  <c r="C42" i="11" l="1"/>
  <c r="C34" i="11"/>
  <c r="C24" i="11"/>
  <c r="B21" i="3"/>
  <c r="C21" i="3"/>
</calcChain>
</file>

<file path=xl/sharedStrings.xml><?xml version="1.0" encoding="utf-8"?>
<sst xmlns="http://schemas.openxmlformats.org/spreadsheetml/2006/main" count="133" uniqueCount="104">
  <si>
    <t>№</t>
  </si>
  <si>
    <t>Нийгмийн даатгалын байгууллагад төлсөн</t>
  </si>
  <si>
    <t>Cash and cash equivalents</t>
  </si>
  <si>
    <t>Trade and other receivables</t>
  </si>
  <si>
    <t>Inventories</t>
  </si>
  <si>
    <t>Prepayments</t>
  </si>
  <si>
    <t>ASSETS</t>
  </si>
  <si>
    <t>Current assets</t>
  </si>
  <si>
    <t>Total current assets</t>
  </si>
  <si>
    <t>Non-current assets</t>
  </si>
  <si>
    <t>Property, plant and equipment</t>
  </si>
  <si>
    <t>Intangible assets</t>
  </si>
  <si>
    <t>Deferred tax assets</t>
  </si>
  <si>
    <t>Other non-current assets</t>
  </si>
  <si>
    <t>Total non-current assets</t>
  </si>
  <si>
    <t>TOTAL ASSETS</t>
  </si>
  <si>
    <t>LIABILITIES AND EQUITY</t>
  </si>
  <si>
    <t>Liabilities</t>
  </si>
  <si>
    <t>Trade payables</t>
  </si>
  <si>
    <t>Salary payables</t>
  </si>
  <si>
    <t>Short-term loan</t>
  </si>
  <si>
    <t>Interest payables</t>
  </si>
  <si>
    <t>Tax payables</t>
  </si>
  <si>
    <t>Dividend payables</t>
  </si>
  <si>
    <t>Prepaind income</t>
  </si>
  <si>
    <t>Provisions</t>
  </si>
  <si>
    <t>Long-term loan</t>
  </si>
  <si>
    <t>Total liabilities</t>
  </si>
  <si>
    <t>Equity</t>
  </si>
  <si>
    <t>Share capital</t>
  </si>
  <si>
    <t>Revaluation surplus</t>
  </si>
  <si>
    <t>Additional paid-in capital</t>
  </si>
  <si>
    <t>Retained earnings</t>
  </si>
  <si>
    <t>Total equity</t>
  </si>
  <si>
    <t>TOTAL LIABILITIES AND EQUITY</t>
  </si>
  <si>
    <t xml:space="preserve">    CEO                         ____________(Otgondari A)</t>
  </si>
  <si>
    <t>CFO                     ____________(Delgermaa Ts)</t>
  </si>
  <si>
    <t>BALANCE SHEET</t>
  </si>
  <si>
    <t>Monos foods JSC</t>
  </si>
  <si>
    <t>Registration number: 5568927</t>
  </si>
  <si>
    <t>Cost of goods sold</t>
  </si>
  <si>
    <t>Revenue</t>
  </si>
  <si>
    <t>Gross profit</t>
  </si>
  <si>
    <t>Other income</t>
  </si>
  <si>
    <t>Sales and marketing expense</t>
  </si>
  <si>
    <t>General and administrative expenses</t>
  </si>
  <si>
    <t>Finance expense</t>
  </si>
  <si>
    <t>Other expenses</t>
  </si>
  <si>
    <t>Other gains/ (losses)</t>
  </si>
  <si>
    <t>Profit before tax</t>
  </si>
  <si>
    <t>Income tax expense</t>
  </si>
  <si>
    <t>Profit for the year</t>
  </si>
  <si>
    <t>STATEMENT OF CHANGES IN EQUITY</t>
  </si>
  <si>
    <t>Total amount</t>
  </si>
  <si>
    <t>Adjusted balance</t>
  </si>
  <si>
    <t>Dividends</t>
  </si>
  <si>
    <t>Reduction in share capital</t>
  </si>
  <si>
    <t>In MNT</t>
  </si>
  <si>
    <t>Operating activities</t>
  </si>
  <si>
    <t>Cash received from customers</t>
  </si>
  <si>
    <t>Cash received from insurance</t>
  </si>
  <si>
    <t>Cash received from others</t>
  </si>
  <si>
    <t>Total cash received (+)</t>
  </si>
  <si>
    <t>Employee compensation</t>
  </si>
  <si>
    <t>Taxes paid</t>
  </si>
  <si>
    <t>Interest paid</t>
  </si>
  <si>
    <t>Cash paid to suppliers</t>
  </si>
  <si>
    <t>Utilities paid</t>
  </si>
  <si>
    <t>Other operating expenses paid</t>
  </si>
  <si>
    <t>Insurance paid</t>
  </si>
  <si>
    <t>Fuel and freight paid</t>
  </si>
  <si>
    <t>Total cash paid (-)</t>
  </si>
  <si>
    <t>Net cash provided from operating activities</t>
  </si>
  <si>
    <t>Cash flows grom investing activities</t>
  </si>
  <si>
    <t>Proceeds from borrowings</t>
  </si>
  <si>
    <t>Purchase of property, plant and equipment</t>
  </si>
  <si>
    <t>Purchase of intangible assets</t>
  </si>
  <si>
    <t>Net cash provided from investing activities</t>
  </si>
  <si>
    <t>Cash flows grom financing activities</t>
  </si>
  <si>
    <t>Borrowings paid</t>
  </si>
  <si>
    <t>Loan received</t>
  </si>
  <si>
    <t>Dividend paid</t>
  </si>
  <si>
    <t>Payment of debt</t>
  </si>
  <si>
    <t>Net cash provided from financing activities</t>
  </si>
  <si>
    <t>Foreign exchange losses</t>
  </si>
  <si>
    <t>Increase (decrease) in cash</t>
  </si>
  <si>
    <t>Opening cash balance</t>
  </si>
  <si>
    <t>Closing cash balance</t>
  </si>
  <si>
    <t>Other long term liabilities</t>
  </si>
  <si>
    <t>Long-term provisions</t>
  </si>
  <si>
    <t>Other short term liabilities</t>
  </si>
  <si>
    <t>Deferred tax liabilities</t>
  </si>
  <si>
    <t>2023 Q4</t>
  </si>
  <si>
    <t>Other comprehensive income/loss</t>
  </si>
  <si>
    <t>Realized gain/loss</t>
  </si>
  <si>
    <t>Sales of property, plant and equipment</t>
  </si>
  <si>
    <t>INCOME STATEMENT</t>
  </si>
  <si>
    <t>CASH FLOW STATEMENT</t>
  </si>
  <si>
    <t>Non-current assets held for sale</t>
  </si>
  <si>
    <t>Other comprehensive income</t>
  </si>
  <si>
    <t>Net income</t>
  </si>
  <si>
    <t>Balance as at 12/31/2023</t>
  </si>
  <si>
    <t>Balance as at 12/31/2024</t>
  </si>
  <si>
    <t>Balance as at 1/1/2023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</si>
</sst>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##,#00"/>
    <numFmt numFmtId="166" formatCode="#,##0,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9.5"/>
      <color theme="1"/>
      <name val="Arial"/>
      <family val="2"/>
    </font>
    <font>
      <sz val="11"/>
      <color theme="1"/>
      <name val="Calibri"/>
      <family val="2"/>
      <scheme val="minor"/>
    </font>
    <font>
      <b/>
      <sz val="13"/>
      <color rgb="FF666666"/>
      <name val="Arial"/>
      <family val="2"/>
    </font>
    <font>
      <sz val="12"/>
      <color rgb="FF666666"/>
      <name val="Arial"/>
      <family val="2"/>
    </font>
    <font>
      <b/>
      <sz val="12"/>
      <color rgb="FF666666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0" fillId="0" borderId="0" xfId="1" applyFont="1"/>
    <xf numFmtId="0" fontId="6" fillId="0" borderId="2" xfId="0" applyFont="1" applyBorder="1"/>
    <xf numFmtId="43" fontId="6" fillId="0" borderId="2" xfId="1" applyFont="1" applyBorder="1"/>
    <xf numFmtId="0" fontId="6" fillId="0" borderId="3" xfId="0" applyFont="1" applyBorder="1"/>
    <xf numFmtId="43" fontId="6" fillId="0" borderId="3" xfId="1" applyFont="1" applyBorder="1"/>
    <xf numFmtId="43" fontId="7" fillId="0" borderId="0" xfId="1" applyFont="1"/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left" indent="2"/>
    </xf>
    <xf numFmtId="43" fontId="8" fillId="0" borderId="0" xfId="1" applyFont="1"/>
    <xf numFmtId="0" fontId="9" fillId="0" borderId="4" xfId="0" applyFont="1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3" fillId="0" borderId="0" xfId="0" applyFont="1" applyAlignment="1">
      <alignment wrapText="1"/>
    </xf>
    <xf numFmtId="43" fontId="0" fillId="0" borderId="0" xfId="0" applyNumberFormat="1"/>
    <xf numFmtId="0" fontId="12" fillId="0" borderId="0" xfId="0" applyFont="1"/>
    <xf numFmtId="165" fontId="7" fillId="0" borderId="0" xfId="1" applyNumberFormat="1" applyFont="1"/>
    <xf numFmtId="165" fontId="8" fillId="0" borderId="0" xfId="1" applyNumberFormat="1" applyFont="1"/>
    <xf numFmtId="165" fontId="6" fillId="0" borderId="3" xfId="1" applyNumberFormat="1" applyFont="1" applyBorder="1"/>
    <xf numFmtId="165" fontId="0" fillId="0" borderId="0" xfId="1" applyNumberFormat="1" applyFont="1"/>
    <xf numFmtId="165" fontId="6" fillId="0" borderId="2" xfId="1" applyNumberFormat="1" applyFont="1" applyBorder="1"/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5" fontId="0" fillId="0" borderId="4" xfId="1" applyNumberFormat="1" applyFont="1" applyBorder="1"/>
    <xf numFmtId="0" fontId="0" fillId="0" borderId="4" xfId="0" applyBorder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wrapText="1"/>
    </xf>
    <xf numFmtId="166" fontId="7" fillId="0" borderId="0" xfId="1" applyNumberFormat="1" applyFont="1"/>
    <xf numFmtId="166" fontId="8" fillId="0" borderId="0" xfId="1" applyNumberFormat="1" applyFont="1"/>
    <xf numFmtId="166" fontId="6" fillId="0" borderId="3" xfId="1" applyNumberFormat="1" applyFont="1" applyBorder="1"/>
    <xf numFmtId="166" fontId="0" fillId="0" borderId="0" xfId="1" applyNumberFormat="1" applyFont="1"/>
    <xf numFmtId="166" fontId="6" fillId="0" borderId="2" xfId="1" applyNumberFormat="1" applyFont="1" applyBorder="1"/>
    <xf numFmtId="0" fontId="7" fillId="0" borderId="0" xfId="0" applyFont="1" applyAlignment="1">
      <alignment horizontal="left" indent="1"/>
    </xf>
    <xf numFmtId="166" fontId="4" fillId="0" borderId="6" xfId="0" applyNumberFormat="1" applyFont="1" applyBorder="1" applyAlignment="1">
      <alignment horizontal="right" vertical="center" wrapText="1"/>
    </xf>
    <xf numFmtId="166" fontId="4" fillId="0" borderId="7" xfId="0" applyNumberFormat="1" applyFont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center" wrapText="1"/>
    </xf>
    <xf numFmtId="166" fontId="4" fillId="0" borderId="7" xfId="0" applyNumberFormat="1" applyFont="1" applyBorder="1" applyAlignment="1">
      <alignment horizontal="right" vertical="center" wrapText="1"/>
    </xf>
    <xf numFmtId="166" fontId="0" fillId="0" borderId="4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B6D0B-C869-4616-8233-0133B6534314}">
  <sheetPr>
    <pageSetUpPr fitToPage="1"/>
  </sheetPr>
  <dimension ref="A1:F50"/>
  <sheetViews>
    <sheetView topLeftCell="A37" workbookViewId="0">
      <selection activeCell="E50" sqref="E50"/>
    </sheetView>
  </sheetViews>
  <sheetFormatPr defaultRowHeight="14.4" x14ac:dyDescent="0.3"/>
  <cols>
    <col min="1" max="1" width="45.21875" customWidth="1"/>
    <col min="2" max="2" width="22.33203125" customWidth="1"/>
    <col min="3" max="3" width="23.88671875" style="3" customWidth="1"/>
    <col min="5" max="6" width="16.109375" bestFit="1" customWidth="1"/>
  </cols>
  <sheetData>
    <row r="1" spans="1:6" x14ac:dyDescent="0.3">
      <c r="A1" s="13" t="s">
        <v>38</v>
      </c>
      <c r="B1" s="13"/>
    </row>
    <row r="2" spans="1:6" x14ac:dyDescent="0.3">
      <c r="A2" s="13" t="s">
        <v>39</v>
      </c>
      <c r="B2" s="13"/>
    </row>
    <row r="3" spans="1:6" x14ac:dyDescent="0.3">
      <c r="A3" s="13" t="s">
        <v>92</v>
      </c>
      <c r="B3" s="13"/>
    </row>
    <row r="4" spans="1:6" ht="17.399999999999999" x14ac:dyDescent="0.3">
      <c r="A4" s="27" t="s">
        <v>37</v>
      </c>
      <c r="B4" s="27"/>
      <c r="C4" s="27"/>
    </row>
    <row r="5" spans="1:6" ht="12" customHeight="1" x14ac:dyDescent="0.3">
      <c r="A5" s="14"/>
      <c r="B5" s="14"/>
      <c r="C5" s="14"/>
    </row>
    <row r="6" spans="1:6" ht="15" thickBot="1" x14ac:dyDescent="0.35">
      <c r="A6" s="26"/>
      <c r="B6" s="25">
        <v>45291</v>
      </c>
      <c r="C6" s="25">
        <v>45657</v>
      </c>
    </row>
    <row r="7" spans="1:6" ht="17.399999999999999" thickBot="1" x14ac:dyDescent="0.35">
      <c r="A7" s="4" t="s">
        <v>6</v>
      </c>
      <c r="B7" s="5"/>
      <c r="C7" s="5"/>
    </row>
    <row r="8" spans="1:6" ht="16.2" thickTop="1" x14ac:dyDescent="0.3">
      <c r="A8" s="9" t="s">
        <v>7</v>
      </c>
      <c r="B8" s="11"/>
      <c r="C8" s="11"/>
    </row>
    <row r="9" spans="1:6" ht="15.6" x14ac:dyDescent="0.3">
      <c r="A9" s="10" t="s">
        <v>2</v>
      </c>
      <c r="B9" s="18">
        <v>27537478.725726102</v>
      </c>
      <c r="C9" s="40">
        <v>2292388399.4916</v>
      </c>
    </row>
    <row r="10" spans="1:6" ht="15.6" x14ac:dyDescent="0.3">
      <c r="A10" s="10" t="s">
        <v>3</v>
      </c>
      <c r="B10" s="18">
        <v>6287682.8324906006</v>
      </c>
      <c r="C10" s="40">
        <v>7427339970.2080002</v>
      </c>
      <c r="E10" s="16"/>
      <c r="F10" s="16"/>
    </row>
    <row r="11" spans="1:6" ht="15.6" x14ac:dyDescent="0.3">
      <c r="A11" s="10" t="s">
        <v>4</v>
      </c>
      <c r="B11" s="18">
        <v>4944922.1705906997</v>
      </c>
      <c r="C11" s="40">
        <v>7605497826.2252007</v>
      </c>
    </row>
    <row r="12" spans="1:6" ht="15.6" x14ac:dyDescent="0.3">
      <c r="A12" s="10" t="s">
        <v>5</v>
      </c>
      <c r="B12" s="18">
        <v>393107.14488620003</v>
      </c>
      <c r="C12" s="40">
        <v>500671066.49580002</v>
      </c>
    </row>
    <row r="13" spans="1:6" ht="15.6" x14ac:dyDescent="0.3">
      <c r="A13" s="10" t="s">
        <v>98</v>
      </c>
      <c r="B13" s="18"/>
      <c r="C13" s="40">
        <v>4084158688.4308</v>
      </c>
    </row>
    <row r="14" spans="1:6" s="17" customFormat="1" ht="15.6" x14ac:dyDescent="0.3">
      <c r="A14" s="9" t="s">
        <v>8</v>
      </c>
      <c r="B14" s="19">
        <f>SUM(B9:B12)</f>
        <v>39163190.873693608</v>
      </c>
      <c r="C14" s="41">
        <f>SUM(C9:C13)</f>
        <v>21910055950.851402</v>
      </c>
    </row>
    <row r="15" spans="1:6" ht="15.6" x14ac:dyDescent="0.3">
      <c r="A15" s="9" t="s">
        <v>9</v>
      </c>
      <c r="B15" s="19"/>
      <c r="C15" s="41"/>
    </row>
    <row r="16" spans="1:6" ht="15.6" x14ac:dyDescent="0.3">
      <c r="A16" s="10" t="s">
        <v>10</v>
      </c>
      <c r="B16" s="18">
        <v>37399888.8850604</v>
      </c>
      <c r="C16" s="40">
        <v>37391024006.768501</v>
      </c>
    </row>
    <row r="17" spans="1:6" ht="15.6" x14ac:dyDescent="0.3">
      <c r="A17" s="10" t="s">
        <v>11</v>
      </c>
      <c r="B17" s="18">
        <v>414045.0696476</v>
      </c>
      <c r="C17" s="40">
        <v>327069927.17369998</v>
      </c>
    </row>
    <row r="18" spans="1:6" ht="15.6" x14ac:dyDescent="0.3">
      <c r="A18" s="10" t="s">
        <v>12</v>
      </c>
      <c r="B18" s="18">
        <v>76129.571337600006</v>
      </c>
      <c r="C18" s="40">
        <v>95157299.376200005</v>
      </c>
    </row>
    <row r="19" spans="1:6" ht="15.6" x14ac:dyDescent="0.3">
      <c r="A19" s="10" t="s">
        <v>13</v>
      </c>
      <c r="B19" s="18">
        <v>283210.93804139999</v>
      </c>
      <c r="C19" s="40">
        <v>1150448432.5939</v>
      </c>
    </row>
    <row r="20" spans="1:6" s="17" customFormat="1" ht="15.6" x14ac:dyDescent="0.3">
      <c r="A20" s="9" t="s">
        <v>14</v>
      </c>
      <c r="B20" s="19">
        <f>SUM(B16:B19)</f>
        <v>38173274.464087002</v>
      </c>
      <c r="C20" s="41">
        <f>SUM(C16:C19)</f>
        <v>38963699665.9123</v>
      </c>
    </row>
    <row r="21" spans="1:6" ht="16.8" x14ac:dyDescent="0.3">
      <c r="A21" s="6" t="s">
        <v>15</v>
      </c>
      <c r="B21" s="20">
        <f>+B14+B20</f>
        <v>77336465.33778061</v>
      </c>
      <c r="C21" s="42">
        <f>+C20+C14</f>
        <v>60873755616.763702</v>
      </c>
    </row>
    <row r="22" spans="1:6" x14ac:dyDescent="0.3">
      <c r="B22" s="21"/>
      <c r="C22" s="43"/>
    </row>
    <row r="23" spans="1:6" ht="17.399999999999999" thickBot="1" x14ac:dyDescent="0.35">
      <c r="A23" s="4" t="s">
        <v>16</v>
      </c>
      <c r="B23" s="22"/>
      <c r="C23" s="44"/>
    </row>
    <row r="24" spans="1:6" ht="16.2" thickTop="1" x14ac:dyDescent="0.3">
      <c r="A24" s="9" t="s">
        <v>17</v>
      </c>
      <c r="B24" s="19"/>
      <c r="C24" s="41"/>
    </row>
    <row r="25" spans="1:6" ht="15.6" x14ac:dyDescent="0.3">
      <c r="A25" s="10" t="s">
        <v>18</v>
      </c>
      <c r="B25" s="18">
        <v>1079640.2</v>
      </c>
      <c r="C25" s="40">
        <v>1419857163.6584001</v>
      </c>
      <c r="E25" s="16"/>
    </row>
    <row r="26" spans="1:6" ht="15.6" x14ac:dyDescent="0.3">
      <c r="A26" s="10" t="s">
        <v>19</v>
      </c>
      <c r="B26" s="18">
        <v>164473</v>
      </c>
      <c r="C26" s="40">
        <v>251497956.78</v>
      </c>
    </row>
    <row r="27" spans="1:6" ht="15.6" x14ac:dyDescent="0.3">
      <c r="A27" s="10" t="s">
        <v>22</v>
      </c>
      <c r="B27" s="18">
        <v>1839598</v>
      </c>
      <c r="C27" s="40">
        <v>810100180.50779998</v>
      </c>
      <c r="E27" s="16"/>
      <c r="F27" s="16"/>
    </row>
    <row r="28" spans="1:6" ht="15.6" x14ac:dyDescent="0.3">
      <c r="A28" s="10" t="s">
        <v>20</v>
      </c>
      <c r="B28" s="18">
        <v>15184920</v>
      </c>
      <c r="C28" s="40">
        <v>14625080000</v>
      </c>
    </row>
    <row r="29" spans="1:6" ht="15.6" x14ac:dyDescent="0.3">
      <c r="A29" s="10" t="s">
        <v>21</v>
      </c>
      <c r="B29" s="18">
        <v>249479.9</v>
      </c>
      <c r="C29" s="40">
        <v>32354972.267999999</v>
      </c>
    </row>
    <row r="30" spans="1:6" ht="15.6" x14ac:dyDescent="0.3">
      <c r="A30" s="10" t="s">
        <v>23</v>
      </c>
      <c r="B30" s="18">
        <v>0</v>
      </c>
      <c r="C30" s="40">
        <v>0</v>
      </c>
    </row>
    <row r="31" spans="1:6" ht="15.6" x14ac:dyDescent="0.3">
      <c r="A31" s="10" t="s">
        <v>24</v>
      </c>
      <c r="B31" s="18">
        <v>48499.204420599999</v>
      </c>
      <c r="C31" s="40">
        <v>93651258.518399999</v>
      </c>
    </row>
    <row r="32" spans="1:6" ht="15.6" x14ac:dyDescent="0.3">
      <c r="A32" s="10" t="s">
        <v>25</v>
      </c>
      <c r="B32" s="18">
        <v>211013.84160000001</v>
      </c>
      <c r="C32" s="40">
        <v>231013841.59999999</v>
      </c>
    </row>
    <row r="33" spans="1:3" ht="15.6" x14ac:dyDescent="0.3">
      <c r="A33" s="10" t="s">
        <v>90</v>
      </c>
      <c r="B33" s="18">
        <v>706853.41193289997</v>
      </c>
      <c r="C33" s="40">
        <v>1235035692.5111001</v>
      </c>
    </row>
    <row r="34" spans="1:3" ht="15.6" x14ac:dyDescent="0.3">
      <c r="A34" s="10" t="s">
        <v>26</v>
      </c>
      <c r="B34" s="18">
        <v>29025579.600000001</v>
      </c>
      <c r="C34" s="40">
        <v>13507431878.284599</v>
      </c>
    </row>
    <row r="35" spans="1:3" ht="15.6" x14ac:dyDescent="0.3">
      <c r="A35" s="10" t="s">
        <v>89</v>
      </c>
      <c r="B35" s="18">
        <v>6449500.2999999998</v>
      </c>
      <c r="C35" s="40">
        <v>2467568121.7199998</v>
      </c>
    </row>
    <row r="36" spans="1:3" ht="15.6" x14ac:dyDescent="0.3">
      <c r="A36" s="10" t="s">
        <v>91</v>
      </c>
      <c r="B36" s="18">
        <v>213517.8</v>
      </c>
      <c r="C36" s="40">
        <v>65682179.086600013</v>
      </c>
    </row>
    <row r="37" spans="1:3" ht="15.6" x14ac:dyDescent="0.3">
      <c r="A37" s="10" t="s">
        <v>88</v>
      </c>
      <c r="B37" s="18">
        <v>157211.4</v>
      </c>
      <c r="C37" s="40">
        <v>53078032.560000002</v>
      </c>
    </row>
    <row r="38" spans="1:3" s="17" customFormat="1" ht="15.6" x14ac:dyDescent="0.3">
      <c r="A38" s="9" t="s">
        <v>27</v>
      </c>
      <c r="B38" s="19">
        <f>SUM(B25:B37)</f>
        <v>55330286.657953493</v>
      </c>
      <c r="C38" s="41">
        <f>SUM(C25:C37)</f>
        <v>34792351277.494896</v>
      </c>
    </row>
    <row r="39" spans="1:3" ht="15.6" x14ac:dyDescent="0.3">
      <c r="A39" s="9" t="s">
        <v>28</v>
      </c>
      <c r="B39" s="19"/>
      <c r="C39" s="41"/>
    </row>
    <row r="40" spans="1:3" ht="15.6" x14ac:dyDescent="0.3">
      <c r="A40" s="10" t="s">
        <v>29</v>
      </c>
      <c r="B40" s="18">
        <v>2318181</v>
      </c>
      <c r="C40" s="40">
        <v>2318181</v>
      </c>
    </row>
    <row r="41" spans="1:3" ht="15.6" x14ac:dyDescent="0.3">
      <c r="A41" s="10" t="s">
        <v>31</v>
      </c>
      <c r="B41" s="18">
        <v>6835733</v>
      </c>
      <c r="C41" s="40">
        <v>6835733</v>
      </c>
    </row>
    <row r="42" spans="1:3" ht="15.6" x14ac:dyDescent="0.3">
      <c r="A42" s="10" t="s">
        <v>30</v>
      </c>
      <c r="B42" s="18">
        <v>2508104.2000000002</v>
      </c>
      <c r="C42" s="40">
        <v>3337616092.6016002</v>
      </c>
    </row>
    <row r="43" spans="1:3" ht="15.6" x14ac:dyDescent="0.3">
      <c r="A43" s="10" t="s">
        <v>32</v>
      </c>
      <c r="B43" s="18">
        <v>10344159.9</v>
      </c>
      <c r="C43" s="40">
        <v>13589873256.717199</v>
      </c>
    </row>
    <row r="44" spans="1:3" s="17" customFormat="1" ht="15.6" x14ac:dyDescent="0.3">
      <c r="A44" s="9" t="s">
        <v>33</v>
      </c>
      <c r="B44" s="19">
        <f>SUM(B40:B43)</f>
        <v>22006178.100000001</v>
      </c>
      <c r="C44" s="41">
        <v>26081404339.268799</v>
      </c>
    </row>
    <row r="45" spans="1:3" ht="17.399999999999999" thickBot="1" x14ac:dyDescent="0.35">
      <c r="A45" s="4" t="s">
        <v>34</v>
      </c>
      <c r="B45" s="20">
        <f>+B38+B44</f>
        <v>77336464.757953495</v>
      </c>
      <c r="C45" s="42">
        <f>+C38+C44</f>
        <v>60873755616.763695</v>
      </c>
    </row>
    <row r="46" spans="1:3" ht="15" thickTop="1" x14ac:dyDescent="0.3">
      <c r="B46" s="3"/>
    </row>
    <row r="47" spans="1:3" ht="17.399999999999999" thickBot="1" x14ac:dyDescent="0.35">
      <c r="A47" s="4"/>
      <c r="B47" s="5">
        <v>0</v>
      </c>
      <c r="C47" s="5">
        <f>+C21-C45</f>
        <v>0</v>
      </c>
    </row>
    <row r="48" spans="1:3" ht="15" thickTop="1" x14ac:dyDescent="0.3"/>
    <row r="49" spans="1:5" x14ac:dyDescent="0.3">
      <c r="A49" s="28" t="s">
        <v>35</v>
      </c>
      <c r="B49" s="28"/>
      <c r="C49" s="28"/>
      <c r="D49" s="15"/>
      <c r="E49" s="15"/>
    </row>
    <row r="50" spans="1:5" ht="31.5" customHeight="1" x14ac:dyDescent="0.3">
      <c r="A50" s="28" t="s">
        <v>36</v>
      </c>
      <c r="B50" s="28"/>
      <c r="C50" s="28"/>
      <c r="D50" s="15"/>
      <c r="E50" s="15"/>
    </row>
  </sheetData>
  <mergeCells count="3">
    <mergeCell ref="A4:C4"/>
    <mergeCell ref="A49:C49"/>
    <mergeCell ref="A50:C50"/>
  </mergeCells>
  <pageMargins left="0.86" right="0.5" top="0.75" bottom="0.75" header="0.3" footer="0.3"/>
  <pageSetup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B461-5104-4E0D-A20C-11B34076F57D}">
  <sheetPr>
    <pageSetUpPr fitToPage="1"/>
  </sheetPr>
  <dimension ref="A1:E24"/>
  <sheetViews>
    <sheetView workbookViewId="0">
      <selection activeCell="E19" sqref="E19"/>
    </sheetView>
  </sheetViews>
  <sheetFormatPr defaultRowHeight="14.4" x14ac:dyDescent="0.3"/>
  <cols>
    <col min="1" max="1" width="50.6640625" customWidth="1"/>
    <col min="2" max="2" width="23.5546875" customWidth="1"/>
    <col min="3" max="3" width="22.5546875" style="3" customWidth="1"/>
    <col min="4" max="4" width="14.21875" bestFit="1" customWidth="1"/>
    <col min="5" max="5" width="13.6640625" bestFit="1" customWidth="1"/>
  </cols>
  <sheetData>
    <row r="1" spans="1:5" x14ac:dyDescent="0.3">
      <c r="A1" s="13" t="s">
        <v>38</v>
      </c>
      <c r="B1" s="13"/>
    </row>
    <row r="2" spans="1:5" x14ac:dyDescent="0.3">
      <c r="A2" s="13" t="s">
        <v>39</v>
      </c>
      <c r="B2" s="13"/>
    </row>
    <row r="3" spans="1:5" x14ac:dyDescent="0.3">
      <c r="A3" s="13" t="s">
        <v>92</v>
      </c>
      <c r="B3" s="13"/>
    </row>
    <row r="4" spans="1:5" ht="17.399999999999999" x14ac:dyDescent="0.3">
      <c r="A4" s="27" t="s">
        <v>96</v>
      </c>
      <c r="B4" s="27"/>
      <c r="C4" s="27"/>
    </row>
    <row r="6" spans="1:5" ht="15" thickBot="1" x14ac:dyDescent="0.35">
      <c r="A6" s="12"/>
      <c r="B6" s="25">
        <v>45291</v>
      </c>
      <c r="C6" s="25">
        <v>45657</v>
      </c>
    </row>
    <row r="7" spans="1:5" ht="16.8" x14ac:dyDescent="0.3">
      <c r="A7" s="6"/>
      <c r="B7" s="7"/>
      <c r="C7" s="7"/>
    </row>
    <row r="8" spans="1:5" ht="15.6" x14ac:dyDescent="0.3">
      <c r="A8" s="10" t="s">
        <v>41</v>
      </c>
      <c r="B8" s="18">
        <v>31676949.0275818</v>
      </c>
      <c r="C8" s="18">
        <v>37993253987.2257</v>
      </c>
    </row>
    <row r="9" spans="1:5" ht="15.6" x14ac:dyDescent="0.3">
      <c r="A9" s="10" t="s">
        <v>40</v>
      </c>
      <c r="B9" s="18">
        <v>17203846.543850999</v>
      </c>
      <c r="C9" s="18">
        <v>19856787650.019001</v>
      </c>
    </row>
    <row r="10" spans="1:5" ht="15.6" x14ac:dyDescent="0.3">
      <c r="A10" s="9" t="s">
        <v>42</v>
      </c>
      <c r="B10" s="19">
        <f>+B8-B9</f>
        <v>14473102.4837308</v>
      </c>
      <c r="C10" s="19">
        <v>18136466337.206699</v>
      </c>
    </row>
    <row r="11" spans="1:5" ht="15.6" x14ac:dyDescent="0.3">
      <c r="A11" s="10" t="s">
        <v>43</v>
      </c>
      <c r="B11" s="18">
        <v>46556.088266999999</v>
      </c>
      <c r="C11" s="18">
        <v>216515729.47140002</v>
      </c>
      <c r="D11" s="16"/>
      <c r="E11" s="16"/>
    </row>
    <row r="12" spans="1:5" ht="15.6" x14ac:dyDescent="0.3">
      <c r="A12" s="10" t="s">
        <v>44</v>
      </c>
      <c r="B12" s="18">
        <v>6711229.3706059</v>
      </c>
      <c r="C12" s="18">
        <v>8303534775.0113001</v>
      </c>
    </row>
    <row r="13" spans="1:5" ht="15.6" x14ac:dyDescent="0.3">
      <c r="A13" s="10" t="s">
        <v>45</v>
      </c>
      <c r="B13" s="18">
        <v>3029457.3406440001</v>
      </c>
      <c r="C13" s="18">
        <v>3930089129.3790998</v>
      </c>
    </row>
    <row r="14" spans="1:5" ht="15.6" x14ac:dyDescent="0.3">
      <c r="A14" s="10" t="s">
        <v>46</v>
      </c>
      <c r="B14" s="18">
        <v>635650.2670928</v>
      </c>
      <c r="C14" s="18">
        <v>1236266935.1849</v>
      </c>
    </row>
    <row r="15" spans="1:5" ht="15.6" x14ac:dyDescent="0.3">
      <c r="A15" s="10" t="s">
        <v>47</v>
      </c>
      <c r="B15" s="18">
        <v>207872.69878179999</v>
      </c>
      <c r="C15" s="18">
        <v>273335861.58060002</v>
      </c>
    </row>
    <row r="16" spans="1:5" ht="15.6" x14ac:dyDescent="0.3">
      <c r="A16" s="10" t="s">
        <v>48</v>
      </c>
      <c r="B16" s="18">
        <v>-18070.0064164</v>
      </c>
      <c r="C16" s="18">
        <v>-19989209.337899998</v>
      </c>
      <c r="D16" s="16"/>
      <c r="E16" s="16"/>
    </row>
    <row r="17" spans="1:4" ht="15.6" x14ac:dyDescent="0.3">
      <c r="A17" s="9" t="s">
        <v>49</v>
      </c>
      <c r="B17" s="19">
        <f>+B10+B11-B12-B13-B14-B15+B16</f>
        <v>3917378.8884569011</v>
      </c>
      <c r="C17" s="19">
        <f>+C10+C11-C12-C13-C14-C15+C16</f>
        <v>4589766156.1843014</v>
      </c>
    </row>
    <row r="18" spans="1:4" ht="15.6" x14ac:dyDescent="0.3">
      <c r="A18" s="10" t="s">
        <v>50</v>
      </c>
      <c r="B18" s="18">
        <v>437088.69202690001</v>
      </c>
      <c r="C18" s="18">
        <v>514522648.56980002</v>
      </c>
    </row>
    <row r="19" spans="1:4" ht="15.6" x14ac:dyDescent="0.3">
      <c r="A19" s="9" t="s">
        <v>51</v>
      </c>
      <c r="B19" s="19">
        <f>+B17-B18</f>
        <v>3480290.1964300009</v>
      </c>
      <c r="C19" s="19">
        <f>+C17-C18</f>
        <v>4075243507.6145015</v>
      </c>
    </row>
    <row r="20" spans="1:4" ht="15.6" x14ac:dyDescent="0.3">
      <c r="A20" s="45" t="s">
        <v>99</v>
      </c>
      <c r="B20" s="19"/>
      <c r="C20" s="18">
        <v>829511818.31300008</v>
      </c>
    </row>
    <row r="21" spans="1:4" ht="15.6" x14ac:dyDescent="0.3">
      <c r="A21" s="9" t="s">
        <v>100</v>
      </c>
      <c r="B21" s="19"/>
      <c r="C21" s="19">
        <v>4904755325.9274998</v>
      </c>
    </row>
    <row r="23" spans="1:4" x14ac:dyDescent="0.3">
      <c r="A23" s="28" t="s">
        <v>35</v>
      </c>
      <c r="B23" s="28"/>
      <c r="C23" s="28"/>
      <c r="D23" s="15"/>
    </row>
    <row r="24" spans="1:4" ht="31.5" customHeight="1" x14ac:dyDescent="0.3">
      <c r="A24" s="28" t="s">
        <v>36</v>
      </c>
      <c r="B24" s="28"/>
      <c r="C24" s="28"/>
      <c r="D24" s="15"/>
    </row>
  </sheetData>
  <mergeCells count="3">
    <mergeCell ref="A4:C4"/>
    <mergeCell ref="A23:C23"/>
    <mergeCell ref="A24:C24"/>
  </mergeCell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opLeftCell="A4" workbookViewId="0">
      <selection activeCell="J17" sqref="J17"/>
    </sheetView>
  </sheetViews>
  <sheetFormatPr defaultRowHeight="14.4" x14ac:dyDescent="0.3"/>
  <cols>
    <col min="1" max="1" width="5.6640625" customWidth="1"/>
    <col min="2" max="2" width="30.6640625" customWidth="1"/>
    <col min="3" max="7" width="16.44140625" customWidth="1"/>
  </cols>
  <sheetData>
    <row r="1" spans="1:8" x14ac:dyDescent="0.3">
      <c r="A1" s="13" t="s">
        <v>38</v>
      </c>
      <c r="B1" s="3"/>
      <c r="C1" s="3"/>
    </row>
    <row r="2" spans="1:8" x14ac:dyDescent="0.3">
      <c r="A2" s="13" t="s">
        <v>39</v>
      </c>
      <c r="B2" s="3"/>
      <c r="C2" s="3"/>
    </row>
    <row r="3" spans="1:8" x14ac:dyDescent="0.3">
      <c r="A3" s="13" t="s">
        <v>92</v>
      </c>
      <c r="B3" s="3"/>
      <c r="C3" s="3"/>
    </row>
    <row r="4" spans="1:8" x14ac:dyDescent="0.3">
      <c r="A4" s="31" t="s">
        <v>52</v>
      </c>
      <c r="B4" s="31"/>
      <c r="C4" s="31"/>
      <c r="D4" s="31"/>
      <c r="E4" s="31"/>
      <c r="F4" s="31"/>
      <c r="G4" s="31"/>
      <c r="H4" s="31"/>
    </row>
    <row r="5" spans="1:8" x14ac:dyDescent="0.3">
      <c r="A5" s="29"/>
      <c r="B5" s="29"/>
      <c r="F5" s="30"/>
      <c r="G5" s="30"/>
    </row>
    <row r="6" spans="1:8" x14ac:dyDescent="0.3">
      <c r="A6" s="32" t="s">
        <v>0</v>
      </c>
      <c r="B6" s="32" t="s">
        <v>57</v>
      </c>
      <c r="C6" s="32" t="s">
        <v>28</v>
      </c>
      <c r="D6" s="32" t="s">
        <v>31</v>
      </c>
      <c r="E6" s="32" t="s">
        <v>30</v>
      </c>
      <c r="F6" s="32" t="s">
        <v>32</v>
      </c>
      <c r="G6" s="32" t="s">
        <v>53</v>
      </c>
    </row>
    <row r="7" spans="1:8" x14ac:dyDescent="0.3">
      <c r="A7" s="33"/>
      <c r="B7" s="33"/>
      <c r="C7" s="33"/>
      <c r="D7" s="33"/>
      <c r="E7" s="33"/>
      <c r="F7" s="33"/>
      <c r="G7" s="33"/>
    </row>
    <row r="8" spans="1:8" x14ac:dyDescent="0.3">
      <c r="A8" s="34"/>
      <c r="B8" s="34"/>
      <c r="C8" s="34"/>
      <c r="D8" s="34"/>
      <c r="E8" s="34"/>
      <c r="F8" s="34"/>
      <c r="G8" s="34"/>
    </row>
    <row r="9" spans="1:8" x14ac:dyDescent="0.3">
      <c r="A9" s="32">
        <v>1</v>
      </c>
      <c r="B9" s="35" t="s">
        <v>103</v>
      </c>
      <c r="C9" s="46">
        <v>2318181926.7600002</v>
      </c>
      <c r="D9" s="46">
        <v>6835733063.1899996</v>
      </c>
      <c r="E9" s="46">
        <v>410914484.63910007</v>
      </c>
      <c r="F9" s="46">
        <v>7725833099.3552008</v>
      </c>
      <c r="G9" s="46">
        <v>17290662573.944302</v>
      </c>
    </row>
    <row r="10" spans="1:8" x14ac:dyDescent="0.3">
      <c r="A10" s="34"/>
      <c r="B10" s="36"/>
      <c r="C10" s="47"/>
      <c r="D10" s="47"/>
      <c r="E10" s="47"/>
      <c r="F10" s="47"/>
      <c r="G10" s="47"/>
    </row>
    <row r="11" spans="1:8" x14ac:dyDescent="0.3">
      <c r="A11" s="1">
        <v>2</v>
      </c>
      <c r="B11" s="2" t="s">
        <v>54</v>
      </c>
      <c r="C11" s="48">
        <v>2318181926.7600002</v>
      </c>
      <c r="D11" s="48">
        <v>6835733063.1899996</v>
      </c>
      <c r="E11" s="48">
        <v>410914484.63910007</v>
      </c>
      <c r="F11" s="48">
        <v>7725833099.3552008</v>
      </c>
      <c r="G11" s="48">
        <v>17290662573.944302</v>
      </c>
    </row>
    <row r="12" spans="1:8" x14ac:dyDescent="0.3">
      <c r="A12" s="1">
        <v>3</v>
      </c>
      <c r="B12" s="2" t="s">
        <v>51</v>
      </c>
      <c r="C12" s="48">
        <v>0</v>
      </c>
      <c r="D12" s="48">
        <v>0</v>
      </c>
      <c r="E12" s="48">
        <v>0</v>
      </c>
      <c r="F12" s="48">
        <v>3480290196.4299998</v>
      </c>
      <c r="G12" s="48">
        <v>3480290196.4299998</v>
      </c>
    </row>
    <row r="13" spans="1:8" x14ac:dyDescent="0.3">
      <c r="A13" s="1">
        <v>4</v>
      </c>
      <c r="B13" s="2" t="s">
        <v>43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</row>
    <row r="14" spans="1:8" x14ac:dyDescent="0.3">
      <c r="A14" s="1">
        <v>5</v>
      </c>
      <c r="B14" s="2" t="s">
        <v>55</v>
      </c>
      <c r="C14" s="48">
        <v>0</v>
      </c>
      <c r="D14" s="48">
        <v>0</v>
      </c>
      <c r="E14" s="48">
        <v>0</v>
      </c>
      <c r="F14" s="48">
        <v>-981241027.20000005</v>
      </c>
      <c r="G14" s="48">
        <v>-981241027.20000005</v>
      </c>
    </row>
    <row r="15" spans="1:8" x14ac:dyDescent="0.3">
      <c r="A15" s="32">
        <v>6</v>
      </c>
      <c r="B15" s="38" t="s">
        <v>56</v>
      </c>
      <c r="C15" s="46">
        <v>0</v>
      </c>
      <c r="D15" s="46">
        <v>0</v>
      </c>
      <c r="E15" s="46">
        <v>2097189789.649497</v>
      </c>
      <c r="F15" s="46">
        <v>119277632.3504999</v>
      </c>
      <c r="G15" s="46">
        <v>2216467421.9999971</v>
      </c>
    </row>
    <row r="16" spans="1:8" x14ac:dyDescent="0.3">
      <c r="A16" s="34"/>
      <c r="B16" s="36"/>
      <c r="C16" s="47"/>
      <c r="D16" s="47"/>
      <c r="E16" s="47"/>
      <c r="F16" s="47"/>
      <c r="G16" s="47"/>
    </row>
    <row r="17" spans="1:7" x14ac:dyDescent="0.3">
      <c r="A17" s="32">
        <v>7</v>
      </c>
      <c r="B17" s="35" t="s">
        <v>101</v>
      </c>
      <c r="C17" s="46">
        <v>2318181926.7600002</v>
      </c>
      <c r="D17" s="46">
        <v>6835733063.1899996</v>
      </c>
      <c r="E17" s="46">
        <v>2508104274.2885971</v>
      </c>
      <c r="F17" s="46">
        <v>10344159900.935699</v>
      </c>
      <c r="G17" s="46">
        <v>22006179165.174301</v>
      </c>
    </row>
    <row r="18" spans="1:7" x14ac:dyDescent="0.3">
      <c r="A18" s="34"/>
      <c r="B18" s="37"/>
      <c r="C18" s="47"/>
      <c r="D18" s="47"/>
      <c r="E18" s="47"/>
      <c r="F18" s="47"/>
      <c r="G18" s="47"/>
    </row>
    <row r="19" spans="1:7" x14ac:dyDescent="0.3">
      <c r="A19" s="1">
        <v>8</v>
      </c>
      <c r="B19" s="2" t="s">
        <v>54</v>
      </c>
      <c r="C19" s="48">
        <v>2318181926.7600002</v>
      </c>
      <c r="D19" s="48">
        <v>6835733063.1899996</v>
      </c>
      <c r="E19" s="48">
        <v>2508104274.2885971</v>
      </c>
      <c r="F19" s="48">
        <v>10344159900.935699</v>
      </c>
      <c r="G19" s="48">
        <v>22006179165.174301</v>
      </c>
    </row>
    <row r="20" spans="1:7" x14ac:dyDescent="0.3">
      <c r="A20" s="1">
        <v>9</v>
      </c>
      <c r="B20" s="2" t="s">
        <v>51</v>
      </c>
      <c r="C20" s="48"/>
      <c r="D20" s="48"/>
      <c r="E20" s="48"/>
      <c r="F20" s="48">
        <v>4075243507.6145</v>
      </c>
      <c r="G20" s="48">
        <v>4075243507.6145</v>
      </c>
    </row>
    <row r="21" spans="1:7" x14ac:dyDescent="0.3">
      <c r="A21" s="1">
        <v>10</v>
      </c>
      <c r="B21" s="2" t="s">
        <v>93</v>
      </c>
      <c r="C21" s="48"/>
      <c r="D21" s="48"/>
      <c r="E21" s="48">
        <v>-18333.520000100139</v>
      </c>
      <c r="F21" s="48"/>
      <c r="G21" s="48">
        <f>+E21</f>
        <v>-18333.520000100139</v>
      </c>
    </row>
    <row r="22" spans="1:7" x14ac:dyDescent="0.3">
      <c r="A22" s="1">
        <v>11</v>
      </c>
      <c r="B22" s="2" t="s">
        <v>55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</row>
    <row r="23" spans="1:7" ht="14.4" customHeight="1" x14ac:dyDescent="0.3">
      <c r="A23" s="32">
        <v>12</v>
      </c>
      <c r="B23" s="38" t="s">
        <v>56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7" x14ac:dyDescent="0.3">
      <c r="A24" s="34"/>
      <c r="B24" s="36"/>
      <c r="C24" s="47"/>
      <c r="D24" s="47"/>
      <c r="E24" s="47"/>
      <c r="F24" s="47"/>
      <c r="G24" s="47"/>
    </row>
    <row r="25" spans="1:7" x14ac:dyDescent="0.3">
      <c r="A25" s="23">
        <v>13</v>
      </c>
      <c r="B25" s="24" t="s">
        <v>94</v>
      </c>
      <c r="C25" s="49"/>
      <c r="D25" s="49"/>
      <c r="E25" s="49">
        <v>829530151.83299971</v>
      </c>
      <c r="F25" s="49">
        <v>-829530151.83299971</v>
      </c>
      <c r="G25" s="49">
        <v>0</v>
      </c>
    </row>
    <row r="26" spans="1:7" x14ac:dyDescent="0.3">
      <c r="A26" s="1">
        <v>14</v>
      </c>
      <c r="B26" s="2" t="s">
        <v>102</v>
      </c>
      <c r="C26" s="48">
        <v>2318181926.7600002</v>
      </c>
      <c r="D26" s="48">
        <v>6835733063.1899996</v>
      </c>
      <c r="E26" s="48">
        <v>3337616092.6016002</v>
      </c>
      <c r="F26" s="48">
        <v>13589873256.717199</v>
      </c>
      <c r="G26" s="48">
        <v>26081404339.268799</v>
      </c>
    </row>
    <row r="27" spans="1:7" x14ac:dyDescent="0.3">
      <c r="C27" s="39"/>
      <c r="D27" s="39"/>
      <c r="E27" s="39"/>
    </row>
    <row r="28" spans="1:7" ht="14.4" customHeight="1" x14ac:dyDescent="0.3">
      <c r="A28" s="28" t="s">
        <v>35</v>
      </c>
      <c r="B28" s="28"/>
      <c r="C28" s="28"/>
      <c r="D28" s="15"/>
    </row>
    <row r="29" spans="1:7" ht="31.5" customHeight="1" x14ac:dyDescent="0.3">
      <c r="A29" s="28" t="s">
        <v>36</v>
      </c>
      <c r="B29" s="28"/>
      <c r="C29" s="28"/>
      <c r="D29" s="15"/>
    </row>
  </sheetData>
  <mergeCells count="41">
    <mergeCell ref="A28:C28"/>
    <mergeCell ref="A29:C29"/>
    <mergeCell ref="E23:E24"/>
    <mergeCell ref="C27:E27"/>
    <mergeCell ref="F23:F24"/>
    <mergeCell ref="G23:G24"/>
    <mergeCell ref="A23:A24"/>
    <mergeCell ref="B23:B24"/>
    <mergeCell ref="C23:C24"/>
    <mergeCell ref="D23:D24"/>
    <mergeCell ref="F15:F16"/>
    <mergeCell ref="G15:G16"/>
    <mergeCell ref="B17:B18"/>
    <mergeCell ref="A17:A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9:F10"/>
    <mergeCell ref="G9:G10"/>
    <mergeCell ref="B9:B10"/>
    <mergeCell ref="A9:A10"/>
    <mergeCell ref="C9:C10"/>
    <mergeCell ref="D9:D10"/>
    <mergeCell ref="E9:E10"/>
    <mergeCell ref="A5:B5"/>
    <mergeCell ref="F5:G5"/>
    <mergeCell ref="A4:H4"/>
    <mergeCell ref="A6:A8"/>
    <mergeCell ref="B6:B8"/>
    <mergeCell ref="C6:C8"/>
    <mergeCell ref="D6:D8"/>
    <mergeCell ref="E6:E8"/>
    <mergeCell ref="F6:F8"/>
    <mergeCell ref="G6:G8"/>
  </mergeCells>
  <pageMargins left="0.33" right="0.3" top="0.99" bottom="0.75" header="0.3" footer="0.3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FD183-EA16-45F5-9508-9CCB436C02BE}">
  <sheetPr>
    <pageSetUpPr fitToPage="1"/>
  </sheetPr>
  <dimension ref="A1:F52"/>
  <sheetViews>
    <sheetView tabSelected="1" topLeftCell="A38" workbookViewId="0">
      <selection activeCell="D56" sqref="D56"/>
    </sheetView>
  </sheetViews>
  <sheetFormatPr defaultRowHeight="14.4" x14ac:dyDescent="0.3"/>
  <cols>
    <col min="1" max="1" width="54" customWidth="1"/>
    <col min="2" max="2" width="25.77734375" customWidth="1"/>
    <col min="3" max="3" width="31.33203125" customWidth="1"/>
    <col min="4" max="4" width="22.5546875" style="3" customWidth="1"/>
  </cols>
  <sheetData>
    <row r="1" spans="1:4" x14ac:dyDescent="0.3">
      <c r="A1" s="13" t="s">
        <v>38</v>
      </c>
      <c r="B1" s="13"/>
      <c r="C1" s="13"/>
    </row>
    <row r="2" spans="1:4" x14ac:dyDescent="0.3">
      <c r="A2" s="13" t="s">
        <v>39</v>
      </c>
      <c r="B2" s="13"/>
      <c r="C2" s="13"/>
    </row>
    <row r="3" spans="1:4" x14ac:dyDescent="0.3">
      <c r="A3" s="13" t="s">
        <v>92</v>
      </c>
      <c r="B3" s="13"/>
      <c r="C3" s="13"/>
    </row>
    <row r="4" spans="1:4" ht="17.399999999999999" x14ac:dyDescent="0.3">
      <c r="A4" s="27" t="s">
        <v>97</v>
      </c>
      <c r="B4" s="27"/>
      <c r="C4" s="27"/>
      <c r="D4" s="27"/>
    </row>
    <row r="6" spans="1:4" ht="15" thickBot="1" x14ac:dyDescent="0.35">
      <c r="A6" s="12"/>
      <c r="B6" s="25">
        <v>45291</v>
      </c>
      <c r="C6" s="50">
        <v>45657</v>
      </c>
    </row>
    <row r="7" spans="1:4" x14ac:dyDescent="0.3">
      <c r="B7" s="3"/>
      <c r="C7" s="43"/>
    </row>
    <row r="8" spans="1:4" x14ac:dyDescent="0.3">
      <c r="B8" s="3"/>
      <c r="C8" s="43"/>
    </row>
    <row r="9" spans="1:4" ht="17.399999999999999" thickBot="1" x14ac:dyDescent="0.35">
      <c r="A9" s="4" t="s">
        <v>58</v>
      </c>
      <c r="B9" s="5"/>
      <c r="C9" s="44"/>
    </row>
    <row r="10" spans="1:4" ht="16.2" thickTop="1" x14ac:dyDescent="0.3">
      <c r="A10" s="10" t="s">
        <v>59</v>
      </c>
      <c r="B10" s="8">
        <v>34015031.813201897</v>
      </c>
      <c r="C10" s="40">
        <v>39978166590.075302</v>
      </c>
    </row>
    <row r="11" spans="1:4" ht="15.6" x14ac:dyDescent="0.3">
      <c r="A11" s="10" t="s">
        <v>60</v>
      </c>
      <c r="B11" s="8">
        <v>4616.68048</v>
      </c>
      <c r="C11" s="40">
        <v>3221688.6</v>
      </c>
    </row>
    <row r="12" spans="1:4" ht="15.6" x14ac:dyDescent="0.3">
      <c r="A12" s="10" t="s">
        <v>61</v>
      </c>
      <c r="B12" s="8">
        <v>13860.764507399999</v>
      </c>
      <c r="C12" s="40">
        <v>418038095.65560001</v>
      </c>
    </row>
    <row r="13" spans="1:4" ht="15.6" x14ac:dyDescent="0.3">
      <c r="A13" s="9" t="s">
        <v>62</v>
      </c>
      <c r="B13" s="8">
        <f>+B10+B11+B12</f>
        <v>34033509.258189298</v>
      </c>
      <c r="C13" s="40">
        <f>+C10+C11+C12</f>
        <v>40399426374.330902</v>
      </c>
    </row>
    <row r="14" spans="1:4" ht="15.6" x14ac:dyDescent="0.3">
      <c r="A14" s="10" t="s">
        <v>63</v>
      </c>
      <c r="B14" s="8">
        <v>-5008558.9491100004</v>
      </c>
      <c r="C14" s="40">
        <v>-7292927444.0600004</v>
      </c>
    </row>
    <row r="15" spans="1:4" ht="15.6" x14ac:dyDescent="0.3">
      <c r="A15" s="10" t="s">
        <v>1</v>
      </c>
      <c r="B15" s="8">
        <v>-1705388.90754</v>
      </c>
      <c r="C15" s="40">
        <v>-2411892628.1399999</v>
      </c>
    </row>
    <row r="16" spans="1:4" ht="15.6" x14ac:dyDescent="0.3">
      <c r="A16" s="10" t="s">
        <v>66</v>
      </c>
      <c r="B16" s="8">
        <v>-11087217.362895001</v>
      </c>
      <c r="C16" s="40">
        <v>-16567814408.508801</v>
      </c>
    </row>
    <row r="17" spans="1:3" ht="15.6" x14ac:dyDescent="0.3">
      <c r="A17" s="10" t="s">
        <v>67</v>
      </c>
      <c r="B17" s="8">
        <v>-548282.77815000003</v>
      </c>
      <c r="C17" s="40">
        <v>-800921736.67000008</v>
      </c>
    </row>
    <row r="18" spans="1:3" ht="15.6" x14ac:dyDescent="0.3">
      <c r="A18" s="10" t="s">
        <v>70</v>
      </c>
      <c r="B18" s="8">
        <v>-662376.57473999995</v>
      </c>
      <c r="C18" s="40">
        <v>-890687331.5200001</v>
      </c>
    </row>
    <row r="19" spans="1:3" ht="15.6" x14ac:dyDescent="0.3">
      <c r="A19" s="10" t="s">
        <v>65</v>
      </c>
      <c r="B19" s="8">
        <v>-2859718.7657400002</v>
      </c>
      <c r="C19" s="40">
        <v>-2842768121.5432</v>
      </c>
    </row>
    <row r="20" spans="1:3" ht="15.6" x14ac:dyDescent="0.3">
      <c r="A20" s="10" t="s">
        <v>64</v>
      </c>
      <c r="B20" s="8">
        <v>-4205520.6150200004</v>
      </c>
      <c r="C20" s="40">
        <v>-5140475954.71</v>
      </c>
    </row>
    <row r="21" spans="1:3" ht="15.6" x14ac:dyDescent="0.3">
      <c r="A21" s="10" t="s">
        <v>69</v>
      </c>
      <c r="B21" s="8">
        <v>-108065.51015</v>
      </c>
      <c r="C21" s="40">
        <v>-122692890.15000001</v>
      </c>
    </row>
    <row r="22" spans="1:3" ht="15.6" x14ac:dyDescent="0.3">
      <c r="A22" s="10" t="s">
        <v>68</v>
      </c>
      <c r="B22" s="8">
        <v>-4457261.5106937997</v>
      </c>
      <c r="C22" s="40">
        <v>-5565860651.1826</v>
      </c>
    </row>
    <row r="23" spans="1:3" ht="15.6" x14ac:dyDescent="0.3">
      <c r="A23" s="9" t="s">
        <v>71</v>
      </c>
      <c r="B23" s="8">
        <f>+B14+B15+B16+B17+B18+B19+B20+B21+B22</f>
        <v>-30642390.974038798</v>
      </c>
      <c r="C23" s="40">
        <f>+C14+C15+C16+C17+C18+C19+C20+C21+C22</f>
        <v>-41636041166.484604</v>
      </c>
    </row>
    <row r="24" spans="1:3" ht="16.8" x14ac:dyDescent="0.3">
      <c r="A24" s="6" t="s">
        <v>72</v>
      </c>
      <c r="B24" s="7">
        <f>+B13+B23</f>
        <v>3391118.2841504999</v>
      </c>
      <c r="C24" s="42">
        <f>+C13+C23</f>
        <v>-1236614792.1537018</v>
      </c>
    </row>
    <row r="25" spans="1:3" x14ac:dyDescent="0.3">
      <c r="B25" s="3"/>
      <c r="C25" s="43"/>
    </row>
    <row r="26" spans="1:3" ht="17.399999999999999" thickBot="1" x14ac:dyDescent="0.35">
      <c r="A26" s="4" t="s">
        <v>73</v>
      </c>
      <c r="B26" s="5"/>
      <c r="C26" s="44"/>
    </row>
    <row r="27" spans="1:3" ht="16.2" thickTop="1" x14ac:dyDescent="0.3">
      <c r="A27" s="10" t="s">
        <v>74</v>
      </c>
      <c r="B27" s="8">
        <v>9954.0679999999993</v>
      </c>
      <c r="C27" s="40">
        <v>7900000</v>
      </c>
    </row>
    <row r="28" spans="1:3" ht="15.6" x14ac:dyDescent="0.3">
      <c r="A28" s="10" t="s">
        <v>95</v>
      </c>
      <c r="B28" s="8">
        <v>3780.0000020000002</v>
      </c>
      <c r="C28" s="40">
        <v>775640</v>
      </c>
    </row>
    <row r="29" spans="1:3" s="17" customFormat="1" ht="15.6" x14ac:dyDescent="0.3">
      <c r="A29" s="9" t="s">
        <v>62</v>
      </c>
      <c r="B29" s="11">
        <f>SUM(B27:B28)</f>
        <v>13734.068002</v>
      </c>
      <c r="C29" s="41">
        <f>SUM(C27:C28)</f>
        <v>8675640</v>
      </c>
    </row>
    <row r="30" spans="1:3" ht="15.6" x14ac:dyDescent="0.3">
      <c r="A30" s="10" t="s">
        <v>75</v>
      </c>
      <c r="B30" s="8">
        <v>-10620045.027543001</v>
      </c>
      <c r="C30" s="40">
        <v>-3900745076.5690999</v>
      </c>
    </row>
    <row r="31" spans="1:3" ht="15.6" x14ac:dyDescent="0.3">
      <c r="A31" s="10" t="s">
        <v>76</v>
      </c>
      <c r="B31" s="8">
        <v>0</v>
      </c>
      <c r="C31" s="40">
        <v>-4300000</v>
      </c>
    </row>
    <row r="32" spans="1:3" ht="15.6" x14ac:dyDescent="0.3">
      <c r="A32" s="10" t="s">
        <v>79</v>
      </c>
      <c r="B32" s="8">
        <v>-6000</v>
      </c>
      <c r="C32" s="40">
        <v>-41000000</v>
      </c>
    </row>
    <row r="33" spans="1:3" ht="15.6" x14ac:dyDescent="0.3">
      <c r="A33" s="9" t="s">
        <v>71</v>
      </c>
      <c r="B33" s="8">
        <f>SUM(B30:B32)</f>
        <v>-10626045.027543001</v>
      </c>
      <c r="C33" s="40">
        <f>SUM(C30:C32)</f>
        <v>-3946045076.5690999</v>
      </c>
    </row>
    <row r="34" spans="1:3" ht="16.8" x14ac:dyDescent="0.3">
      <c r="A34" s="6" t="s">
        <v>77</v>
      </c>
      <c r="B34" s="7">
        <f>+B29+B33</f>
        <v>-10612310.959541</v>
      </c>
      <c r="C34" s="42">
        <f>+C29+C33</f>
        <v>-3937369436.5690999</v>
      </c>
    </row>
    <row r="35" spans="1:3" x14ac:dyDescent="0.3">
      <c r="B35" s="3"/>
      <c r="C35" s="43"/>
    </row>
    <row r="36" spans="1:3" ht="17.399999999999999" thickBot="1" x14ac:dyDescent="0.35">
      <c r="A36" s="4" t="s">
        <v>78</v>
      </c>
      <c r="B36" s="5"/>
      <c r="C36" s="44"/>
    </row>
    <row r="37" spans="1:3" ht="16.2" thickTop="1" x14ac:dyDescent="0.3">
      <c r="A37" s="10" t="s">
        <v>80</v>
      </c>
      <c r="B37" s="8">
        <v>43853517.92413</v>
      </c>
      <c r="C37" s="40">
        <v>18377364035</v>
      </c>
    </row>
    <row r="38" spans="1:3" s="17" customFormat="1" ht="15.6" x14ac:dyDescent="0.3">
      <c r="A38" s="9" t="s">
        <v>62</v>
      </c>
      <c r="B38" s="11">
        <f>+B37</f>
        <v>43853517.92413</v>
      </c>
      <c r="C38" s="41">
        <f>+C37</f>
        <v>18377364035</v>
      </c>
    </row>
    <row r="39" spans="1:3" ht="15.6" x14ac:dyDescent="0.3">
      <c r="A39" s="10" t="s">
        <v>82</v>
      </c>
      <c r="B39" s="8">
        <f>-8449607.1903</f>
        <v>-8449607.1903000008</v>
      </c>
      <c r="C39" s="40">
        <v>-38437284035</v>
      </c>
    </row>
    <row r="40" spans="1:3" ht="15.6" x14ac:dyDescent="0.3">
      <c r="A40" s="10" t="s">
        <v>81</v>
      </c>
      <c r="B40" s="8">
        <v>-930688.45524000004</v>
      </c>
      <c r="C40" s="40">
        <v>0</v>
      </c>
    </row>
    <row r="41" spans="1:3" ht="15.6" x14ac:dyDescent="0.3">
      <c r="A41" s="9" t="s">
        <v>71</v>
      </c>
      <c r="B41" s="11">
        <f>+B39+B40</f>
        <v>-9380295.6455400009</v>
      </c>
      <c r="C41" s="41">
        <f>+C39+C40</f>
        <v>-38437284035</v>
      </c>
    </row>
    <row r="42" spans="1:3" ht="16.8" x14ac:dyDescent="0.3">
      <c r="A42" s="6" t="s">
        <v>83</v>
      </c>
      <c r="B42" s="7">
        <f>+B38+B41</f>
        <v>34473222.278590001</v>
      </c>
      <c r="C42" s="42">
        <f>+C38+C41</f>
        <v>-20059920000</v>
      </c>
    </row>
    <row r="43" spans="1:3" x14ac:dyDescent="0.3">
      <c r="B43" s="3"/>
      <c r="C43" s="43"/>
    </row>
    <row r="44" spans="1:3" ht="17.399999999999999" thickBot="1" x14ac:dyDescent="0.35">
      <c r="A44" s="4" t="s">
        <v>84</v>
      </c>
      <c r="B44" s="5">
        <v>-10074.3805808</v>
      </c>
      <c r="C44" s="44">
        <v>-11186097.511700001</v>
      </c>
    </row>
    <row r="45" spans="1:3" ht="17.399999999999999" thickTop="1" x14ac:dyDescent="0.3">
      <c r="A45" s="6" t="s">
        <v>85</v>
      </c>
      <c r="B45" s="7">
        <v>27241955.222618699</v>
      </c>
      <c r="C45" s="42">
        <v>-25245090326.234501</v>
      </c>
    </row>
    <row r="46" spans="1:3" x14ac:dyDescent="0.3">
      <c r="B46" s="3"/>
      <c r="C46" s="43"/>
    </row>
    <row r="47" spans="1:3" ht="17.399999999999999" thickBot="1" x14ac:dyDescent="0.35">
      <c r="A47" s="4" t="s">
        <v>86</v>
      </c>
      <c r="B47" s="5">
        <v>295523.5</v>
      </c>
      <c r="C47" s="44">
        <v>27537478725.726101</v>
      </c>
    </row>
    <row r="48" spans="1:3" ht="15" thickTop="1" x14ac:dyDescent="0.3">
      <c r="B48" s="3"/>
      <c r="C48" s="43"/>
    </row>
    <row r="49" spans="1:6" ht="17.399999999999999" thickBot="1" x14ac:dyDescent="0.35">
      <c r="A49" s="4" t="s">
        <v>87</v>
      </c>
      <c r="B49" s="5">
        <v>27537478.722618699</v>
      </c>
      <c r="C49" s="44">
        <v>2292388399.4916</v>
      </c>
    </row>
    <row r="50" spans="1:6" ht="15" thickTop="1" x14ac:dyDescent="0.3"/>
    <row r="51" spans="1:6" x14ac:dyDescent="0.3">
      <c r="A51" s="28" t="s">
        <v>35</v>
      </c>
      <c r="B51" s="28"/>
      <c r="C51" s="28"/>
      <c r="D51" s="28"/>
      <c r="E51" s="15"/>
      <c r="F51" s="15"/>
    </row>
    <row r="52" spans="1:6" ht="31.5" customHeight="1" x14ac:dyDescent="0.3">
      <c r="A52" s="28" t="s">
        <v>36</v>
      </c>
      <c r="B52" s="28"/>
      <c r="C52" s="28"/>
      <c r="D52" s="28"/>
      <c r="E52" s="15"/>
      <c r="F52" s="15"/>
    </row>
  </sheetData>
  <mergeCells count="3">
    <mergeCell ref="A4:D4"/>
    <mergeCell ref="A51:D51"/>
    <mergeCell ref="A52:D52"/>
  </mergeCells>
  <pageMargins left="0.94" right="0.7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BS</vt:lpstr>
      <vt:lpstr>IS</vt:lpstr>
      <vt:lpstr>CE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Буяндэлгэр Ганбат</dc:creator>
  <cp:lastModifiedBy>Буяндэлгэр Ганбат</cp:lastModifiedBy>
  <cp:lastPrinted>2023-07-26T09:43:54Z</cp:lastPrinted>
  <dcterms:created xsi:type="dcterms:W3CDTF">2023-07-20T09:20:45Z</dcterms:created>
  <dcterms:modified xsi:type="dcterms:W3CDTF">2025-02-05T10:14:10Z</dcterms:modified>
</cp:coreProperties>
</file>