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hief accountant\1. Chief accountant\REPORTS\FRC - quarterly report\2023\Q4\"/>
    </mc:Choice>
  </mc:AlternateContent>
  <xr:revisionPtr revIDLastSave="0" documentId="13_ncr:1_{5E52D4B1-6709-43FB-B3E2-142C2B3DD6CB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5" i="5" l="1"/>
  <c r="E828" i="5"/>
  <c r="E839" i="5" l="1"/>
  <c r="F757" i="5"/>
  <c r="H757" i="5" s="1"/>
  <c r="H750" i="5"/>
  <c r="H751" i="5"/>
  <c r="H752" i="5"/>
  <c r="H753" i="5"/>
  <c r="H754" i="5"/>
  <c r="H755" i="5"/>
  <c r="H756" i="5"/>
  <c r="H749" i="5"/>
  <c r="G630" i="5"/>
  <c r="F630" i="5"/>
  <c r="G567" i="5"/>
  <c r="G566" i="5" s="1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50" i="5"/>
  <c r="D568" i="5"/>
  <c r="F549" i="5"/>
  <c r="E549" i="5"/>
  <c r="E568" i="5" s="1"/>
  <c r="F566" i="5"/>
  <c r="E566" i="5"/>
  <c r="D566" i="5"/>
  <c r="D549" i="5"/>
  <c r="E541" i="5"/>
  <c r="F541" i="5"/>
  <c r="G541" i="5"/>
  <c r="D541" i="5"/>
  <c r="G540" i="5"/>
  <c r="G539" i="5" s="1"/>
  <c r="E539" i="5"/>
  <c r="F539" i="5"/>
  <c r="D539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23" i="5"/>
  <c r="G522" i="5" s="1"/>
  <c r="F522" i="5"/>
  <c r="D522" i="5"/>
  <c r="E522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496" i="5"/>
  <c r="D512" i="5"/>
  <c r="E495" i="5"/>
  <c r="E514" i="5" s="1"/>
  <c r="F495" i="5"/>
  <c r="F514" i="5" s="1"/>
  <c r="D495" i="5"/>
  <c r="G484" i="5"/>
  <c r="G483" i="5"/>
  <c r="G481" i="5" s="1"/>
  <c r="G485" i="5" s="1"/>
  <c r="G482" i="5"/>
  <c r="E485" i="5"/>
  <c r="F485" i="5"/>
  <c r="D485" i="5"/>
  <c r="E481" i="5"/>
  <c r="F481" i="5"/>
  <c r="D481" i="5"/>
  <c r="G479" i="5"/>
  <c r="G480" i="5"/>
  <c r="G478" i="5"/>
  <c r="E477" i="5"/>
  <c r="F477" i="5"/>
  <c r="D477" i="5"/>
  <c r="G465" i="5"/>
  <c r="G466" i="5"/>
  <c r="G467" i="5"/>
  <c r="F568" i="5" l="1"/>
  <c r="G549" i="5"/>
  <c r="G568" i="5"/>
  <c r="G495" i="5"/>
  <c r="G514" i="5" s="1"/>
  <c r="G477" i="5"/>
  <c r="G450" i="5" l="1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49" i="5"/>
  <c r="E438" i="5" l="1"/>
  <c r="E421" i="5"/>
  <c r="G333" i="5"/>
  <c r="G334" i="5"/>
  <c r="G335" i="5"/>
  <c r="G336" i="5"/>
  <c r="G337" i="5"/>
  <c r="G332" i="5"/>
  <c r="F338" i="5"/>
  <c r="E338" i="5"/>
  <c r="E258" i="5"/>
  <c r="F258" i="5"/>
  <c r="G258" i="5"/>
  <c r="H258" i="5"/>
  <c r="D258" i="5"/>
  <c r="I253" i="5"/>
  <c r="I254" i="5"/>
  <c r="I255" i="5"/>
  <c r="I256" i="5"/>
  <c r="I257" i="5"/>
  <c r="I252" i="5"/>
  <c r="I235" i="5"/>
  <c r="I236" i="5"/>
  <c r="I237" i="5"/>
  <c r="I238" i="5"/>
  <c r="I239" i="5"/>
  <c r="I240" i="5"/>
  <c r="I241" i="5"/>
  <c r="I242" i="5"/>
  <c r="I243" i="5"/>
  <c r="I234" i="5"/>
  <c r="E244" i="5"/>
  <c r="F244" i="5"/>
  <c r="G244" i="5"/>
  <c r="I244" i="5" s="1"/>
  <c r="H244" i="5"/>
  <c r="D244" i="5"/>
  <c r="E224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183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1" i="5"/>
  <c r="K172" i="5"/>
  <c r="K173" i="5"/>
  <c r="K145" i="5"/>
  <c r="E80" i="1"/>
  <c r="E72" i="1"/>
  <c r="E59" i="1"/>
  <c r="E51" i="1"/>
  <c r="E43" i="1"/>
  <c r="E39" i="1"/>
  <c r="E34" i="1"/>
  <c r="E28" i="1"/>
  <c r="E20" i="1"/>
  <c r="E17" i="1"/>
  <c r="E12" i="1"/>
  <c r="G338" i="5" l="1"/>
  <c r="I258" i="5"/>
</calcChain>
</file>

<file path=xl/sharedStrings.xml><?xml version="1.0" encoding="utf-8"?>
<sst xmlns="http://schemas.openxmlformats.org/spreadsheetml/2006/main" count="2184" uniqueCount="786">
  <si>
    <t>Байгууллагын нэр: Мандалженерал даатгал</t>
  </si>
  <si>
    <t>Регистр: 5473489</t>
  </si>
  <si>
    <t>ОРЛОГЫНДЭЛГЭРЭНГҮЙ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</si>
  <si>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</si>
  <si>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</si>
  <si>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</si>
  <si>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</si>
  <si>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</si>
  <si>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</si>
  <si>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ДААТГАЛЫН ҮЙЛ АЖИЛЛАГАА</t>
  </si>
  <si>
    <t>2</t>
  </si>
  <si>
    <t>Даатгалын хураамжийн нийт орлого</t>
  </si>
  <si>
    <t>3</t>
  </si>
  <si>
    <t xml:space="preserve">Даатгалын хураамжийн буцаалт </t>
  </si>
  <si>
    <t>4</t>
  </si>
  <si>
    <t>Давхар даатгалын хураамжийн зардал</t>
  </si>
  <si>
    <t>5</t>
  </si>
  <si>
    <t>Даатгалын хураамжийн цэвэр орлого (2+3+4)</t>
  </si>
  <si>
    <t>6</t>
  </si>
  <si>
    <t>Орлогод тооцоогүй хураамжийн нөөцийн өөрчлөлт</t>
  </si>
  <si>
    <t>7</t>
  </si>
  <si>
    <t>Хойшлуулсан давхар даатгалын хураамжийн өөрчлөлт</t>
  </si>
  <si>
    <t>8</t>
  </si>
  <si>
    <t>Орлогод тооцсон хураамж</t>
  </si>
  <si>
    <t>9</t>
  </si>
  <si>
    <t>Нийт нөхөн төлбөрийн зардал</t>
  </si>
  <si>
    <t>10</t>
  </si>
  <si>
    <t>Давхар даатгагчийн хариуцсан нөхөн төлбөр</t>
  </si>
  <si>
    <t>11</t>
  </si>
  <si>
    <t>Буруутай этгээдээс авах нөхөн төлбөр</t>
  </si>
  <si>
    <t>12</t>
  </si>
  <si>
    <t xml:space="preserve">Нөхөн төлбөрийн цэвэр зардал </t>
  </si>
  <si>
    <t>13</t>
  </si>
  <si>
    <t>Нөхөн төлбөрийн нөөцийн сангийн өөрчлөлт</t>
  </si>
  <si>
    <t>14</t>
  </si>
  <si>
    <t>Нөхөн төлбөрийн нөөцийн сангийн давхар даатгагчид ногдох хэсгийн өөрчлөлт</t>
  </si>
  <si>
    <t>15</t>
  </si>
  <si>
    <t>Учирч болзошгүй хохирлын нөөцийн сангийн өөрчлөлт</t>
  </si>
  <si>
    <t>16</t>
  </si>
  <si>
    <t>Зардалд тооцсон нөхөн төлбөр</t>
  </si>
  <si>
    <t>17</t>
  </si>
  <si>
    <t>Даатгалын гэрээний зардал</t>
  </si>
  <si>
    <t>18</t>
  </si>
  <si>
    <t>Давхар даатгалын шимтгэлийн орлого</t>
  </si>
  <si>
    <t>19</t>
  </si>
  <si>
    <t>Хөрөнгө оруулалтын орлого</t>
  </si>
  <si>
    <t>20</t>
  </si>
  <si>
    <t>Даатгалын үйл ажиллагааны ашиг(алдагдал)(6-11-12+13+14)</t>
  </si>
  <si>
    <t>21</t>
  </si>
  <si>
    <t>Түрээсийн орлого</t>
  </si>
  <si>
    <t>22</t>
  </si>
  <si>
    <t>Эрхийн шимтгэлийн орлого</t>
  </si>
  <si>
    <t>23</t>
  </si>
  <si>
    <t>Бусад орлого</t>
  </si>
  <si>
    <t>24</t>
  </si>
  <si>
    <t>Ерөнхий ба удирдлагын зардал</t>
  </si>
  <si>
    <t>25</t>
  </si>
  <si>
    <t>Борлуулалт, маркетингийн зардал</t>
  </si>
  <si>
    <t>26</t>
  </si>
  <si>
    <t>Санхүүгийн зардал</t>
  </si>
  <si>
    <t>27</t>
  </si>
  <si>
    <t>Бусад зардал</t>
  </si>
  <si>
    <t>28</t>
  </si>
  <si>
    <t>Гадаад вальютийн ханшийн зөрүүний олз(гарз)</t>
  </si>
  <si>
    <t>29</t>
  </si>
  <si>
    <t>Биет бус хөрөнгө данснаас хассаны олз(гарз)</t>
  </si>
  <si>
    <t>30</t>
  </si>
  <si>
    <t>Бусад ашиг алдагдал</t>
  </si>
  <si>
    <t>31</t>
  </si>
  <si>
    <t>Татвар төлөхийн өмнөх ашиг (алдагдал)</t>
  </si>
  <si>
    <t>32</t>
  </si>
  <si>
    <t>Орлогын татварын зардал</t>
  </si>
  <si>
    <t>33</t>
  </si>
  <si>
    <t>Татварын дараах ашиг (алдагдал)</t>
  </si>
  <si>
    <t>34</t>
  </si>
  <si>
    <t>Зогсоосон үйл ажиллагааны татварын дараах ашиг (алдагдал)</t>
  </si>
  <si>
    <t>35</t>
  </si>
  <si>
    <t>Тайлант үеийн цэвэр ашиг (алдагдал)</t>
  </si>
  <si>
    <t>36</t>
  </si>
  <si>
    <t>Хөрөнгийн дахин үнэлгээний нэмэгдлийн зөрүү</t>
  </si>
  <si>
    <t>37</t>
  </si>
  <si>
    <t>Гадаад вальютын хөрвүүлэлтийн зөрүү</t>
  </si>
  <si>
    <t>38</t>
  </si>
  <si>
    <t>Бусад олз(гарз)</t>
  </si>
  <si>
    <t>39</t>
  </si>
  <si>
    <t>Орлогын нийт дүн</t>
  </si>
  <si>
    <t>40</t>
  </si>
  <si>
    <t>Нэгж хувьцаанд ногдох суурь ашиг(алдагдал)</t>
  </si>
  <si>
    <t/>
  </si>
  <si>
    <t>Нягтлан бодогч ....................... /null/</t>
  </si>
  <si>
    <t>САНХҮҮГИЙН БАЙДЛЫН ТАЙЛАН</t>
  </si>
  <si>
    <t>ХӨРӨНГӨ</t>
  </si>
  <si>
    <t xml:space="preserve"> 1.1</t>
  </si>
  <si>
    <t>Мөнгө,түүнтэй адилтгах хөрөнгө</t>
  </si>
  <si>
    <t xml:space="preserve">  1.1.1</t>
  </si>
  <si>
    <t>Бэлэн мөнгө</t>
  </si>
  <si>
    <t xml:space="preserve">  1.1.2</t>
  </si>
  <si>
    <t>Харилцахад байгаа мөнгө</t>
  </si>
  <si>
    <t xml:space="preserve">  1.1.3</t>
  </si>
  <si>
    <t>Банк санхүүгийн байгууллагад байршуулсан хөрөнгө</t>
  </si>
  <si>
    <t xml:space="preserve">  1.1.4</t>
  </si>
  <si>
    <t>Мөнгөн хөрөнгөнд хуримтлуулж тооцсон хүүний авлага</t>
  </si>
  <si>
    <t xml:space="preserve">  1.1.5</t>
  </si>
  <si>
    <t>Мөнгө, түүнтэй адилтгах хөрөнгийн дүн</t>
  </si>
  <si>
    <t xml:space="preserve"> 1.2</t>
  </si>
  <si>
    <t>Даатгалын авлага</t>
  </si>
  <si>
    <t xml:space="preserve">  1.2.1</t>
  </si>
  <si>
    <t>Даатгалын хураамжийн авлага</t>
  </si>
  <si>
    <t xml:space="preserve">  1.2.2</t>
  </si>
  <si>
    <t>Буруутай этгээдээс авах авлага</t>
  </si>
  <si>
    <t xml:space="preserve">  1.2.3</t>
  </si>
  <si>
    <t>Давхар даатгалаас авах авлага</t>
  </si>
  <si>
    <t xml:space="preserve">  1.2.4</t>
  </si>
  <si>
    <t>Даатгалын авлагын дүн</t>
  </si>
  <si>
    <t xml:space="preserve"> 1.3</t>
  </si>
  <si>
    <t>Бусад санхүүгийн хөрөнгө</t>
  </si>
  <si>
    <t xml:space="preserve">  1.3.1</t>
  </si>
  <si>
    <t>Бусад авлага</t>
  </si>
  <si>
    <t xml:space="preserve">  1.3.2</t>
  </si>
  <si>
    <t>Бусад санхүүгийн хөрөнгийн дүн</t>
  </si>
  <si>
    <t xml:space="preserve"> 1.4</t>
  </si>
  <si>
    <t>Бусад санхүүгийн бус хөрөнгө</t>
  </si>
  <si>
    <t xml:space="preserve">  1.4.1</t>
  </si>
  <si>
    <t>НДШ авлага, бусад татварын авлага</t>
  </si>
  <si>
    <t xml:space="preserve">  1.4.2</t>
  </si>
  <si>
    <t>ААНОАТатварын авлага</t>
  </si>
  <si>
    <t xml:space="preserve">  1.4.3</t>
  </si>
  <si>
    <t>Хойшлогдсон татварын хөрөнгө</t>
  </si>
  <si>
    <t xml:space="preserve">  1.4.4</t>
  </si>
  <si>
    <t>Бараа материал</t>
  </si>
  <si>
    <t xml:space="preserve">  1.4.5</t>
  </si>
  <si>
    <t>Урьдчилж төлсөн зардал/тооцоо</t>
  </si>
  <si>
    <t xml:space="preserve">  1.4.6</t>
  </si>
  <si>
    <t>Өмчлөх бусад хөрөнгө</t>
  </si>
  <si>
    <t xml:space="preserve">  1.4.7</t>
  </si>
  <si>
    <t>Бусад санхүүгийн бус  хөрөнгийн дүн</t>
  </si>
  <si>
    <t xml:space="preserve"> 1.5</t>
  </si>
  <si>
    <t>Хөрөнгө оруулалт</t>
  </si>
  <si>
    <t xml:space="preserve">  1.5.1</t>
  </si>
  <si>
    <t>Хадгаламж, хадгаламжийн сертификат</t>
  </si>
  <si>
    <t xml:space="preserve">  1.5.2</t>
  </si>
  <si>
    <t>Үнэт цаас</t>
  </si>
  <si>
    <t xml:space="preserve">  1.5.3</t>
  </si>
  <si>
    <t>Хараат, хамтын хяналттай, охин компанид оруулсан хөрөнгө оруулалт</t>
  </si>
  <si>
    <t xml:space="preserve">  1.5.4</t>
  </si>
  <si>
    <t>Дериватив санхүүгийн хэрэглүүр</t>
  </si>
  <si>
    <t xml:space="preserve">  1.5.5</t>
  </si>
  <si>
    <t>Хөрөнгө оруулалтын дүн</t>
  </si>
  <si>
    <t xml:space="preserve"> 1.6</t>
  </si>
  <si>
    <t>Даатгалын хөрөнгө</t>
  </si>
  <si>
    <t xml:space="preserve">  1.6.1</t>
  </si>
  <si>
    <t>Хойшлогдсон давхар даатгалын хураамж</t>
  </si>
  <si>
    <t xml:space="preserve">  1.6.2</t>
  </si>
  <si>
    <t>Нөхөн төлбөрийн нөөцийн сангийн давхар даатгагчид ногдох хэсэг</t>
  </si>
  <si>
    <t xml:space="preserve">  1.6.3</t>
  </si>
  <si>
    <t>Даатгалын орлогын хойшлогдсон шимтгэлийн зардал</t>
  </si>
  <si>
    <t xml:space="preserve">  1.6.4</t>
  </si>
  <si>
    <t>Даатгалын хөрөнгийн дүн</t>
  </si>
  <si>
    <t xml:space="preserve"> 1.7</t>
  </si>
  <si>
    <t>Үндсэн хөрөнгө /Цэвэр/</t>
  </si>
  <si>
    <t xml:space="preserve"> 1.8</t>
  </si>
  <si>
    <t>Биет бус хөрөнгө /Цэвэр/</t>
  </si>
  <si>
    <t xml:space="preserve"> 1.9</t>
  </si>
  <si>
    <t>Хөрөнгө оруулалтын зориулалттай үл хөдлөх  хөрөнгө</t>
  </si>
  <si>
    <t xml:space="preserve"> 1.11</t>
  </si>
  <si>
    <t>НИЙТ ХӨРӨНГИЙН ДҮН</t>
  </si>
  <si>
    <t>ӨР ТӨЛБӨР БА ЭЗДИЙН ӨМЧ</t>
  </si>
  <si>
    <t xml:space="preserve"> 2.1</t>
  </si>
  <si>
    <t>ӨР ТӨЛБӨР</t>
  </si>
  <si>
    <t xml:space="preserve">  2.1.1</t>
  </si>
  <si>
    <t>Даатгалын өглөг</t>
  </si>
  <si>
    <t xml:space="preserve">  2.1.1.1</t>
  </si>
  <si>
    <t>Даатгалын хураамжийн буцаалтын өглөг</t>
  </si>
  <si>
    <t xml:space="preserve">  2.1.1.2</t>
  </si>
  <si>
    <t>Нөхөн төлбөрийн өглөг</t>
  </si>
  <si>
    <t xml:space="preserve">  2.1.1.3</t>
  </si>
  <si>
    <t>Даатгалын гэрээний шимтгэлийн өглөг</t>
  </si>
  <si>
    <t xml:space="preserve">  2.1.1.4</t>
  </si>
  <si>
    <t>Давхар даатгагчид өгөх өглөг</t>
  </si>
  <si>
    <t xml:space="preserve">  2.1.1.5</t>
  </si>
  <si>
    <t>Даатгалын өглөгийн дүн</t>
  </si>
  <si>
    <t xml:space="preserve">  2.1.2</t>
  </si>
  <si>
    <t>Бусад санхүүгийн өр төлбөр</t>
  </si>
  <si>
    <t xml:space="preserve">  2.1.2.1</t>
  </si>
  <si>
    <t>Зээлийн өглөг, хүү</t>
  </si>
  <si>
    <t xml:space="preserve">  2.1.2.2</t>
  </si>
  <si>
    <t>Өрийн бичиг, хүү</t>
  </si>
  <si>
    <t xml:space="preserve">  2.1.2.3</t>
  </si>
  <si>
    <t>Санхүүгийн түрээсийн өр төлбөр</t>
  </si>
  <si>
    <t xml:space="preserve">  2.1.2.4</t>
  </si>
  <si>
    <t>Ногдол ашгийн өглөг</t>
  </si>
  <si>
    <t xml:space="preserve">  2.1.2.5</t>
  </si>
  <si>
    <t>Деривативын өр төлбөр</t>
  </si>
  <si>
    <t xml:space="preserve">  2.1.2.6</t>
  </si>
  <si>
    <t>Бусад өр төлбөр</t>
  </si>
  <si>
    <t xml:space="preserve">  2.1.2.7</t>
  </si>
  <si>
    <t>Бусад санхүүгийн өр төлбөрийн дүн</t>
  </si>
  <si>
    <t xml:space="preserve">  2.1.3</t>
  </si>
  <si>
    <t>Бусад санхүүгийн бус өр төлбөр</t>
  </si>
  <si>
    <t xml:space="preserve">  2.1.3.1</t>
  </si>
  <si>
    <t>Цалингийн өглөг</t>
  </si>
  <si>
    <t xml:space="preserve">  2.1.3.2</t>
  </si>
  <si>
    <t>НДШ-ийн өглөг</t>
  </si>
  <si>
    <t xml:space="preserve">  2.1.3.3</t>
  </si>
  <si>
    <t>ААНОАТатварын өглөг</t>
  </si>
  <si>
    <t xml:space="preserve">  2.1.3.4</t>
  </si>
  <si>
    <t>Хойшлогдсон татварын өглөг</t>
  </si>
  <si>
    <t xml:space="preserve">  2.1.3.5</t>
  </si>
  <si>
    <t>Урьдчилж орсон орлого</t>
  </si>
  <si>
    <t xml:space="preserve">  2.1.3.6</t>
  </si>
  <si>
    <t>Нийгмийн хөгжлийн сангийн өр төлбөр</t>
  </si>
  <si>
    <t xml:space="preserve">  2.1.3.7</t>
  </si>
  <si>
    <t>Хуулийн байууллагаар шийдэгдэж байгаа зүйлсийн өр төлбөр</t>
  </si>
  <si>
    <t xml:space="preserve">  2.1.3.8</t>
  </si>
  <si>
    <t>Мөнгөөр төлөгдөх хувьцааны опцион</t>
  </si>
  <si>
    <t xml:space="preserve">  2.1.3.9</t>
  </si>
  <si>
    <t>Тэтгэврийн сангийн өр төлбөр</t>
  </si>
  <si>
    <t xml:space="preserve">  2.1.3.10</t>
  </si>
  <si>
    <t>Санхүүгийн түрээсийн хэрэгжээгүй орлого</t>
  </si>
  <si>
    <t xml:space="preserve">  2.1.3.11</t>
  </si>
  <si>
    <t xml:space="preserve">  2.1.3.12</t>
  </si>
  <si>
    <t>Бусад санхүүгийн бус өр төлбөрийн дүн</t>
  </si>
  <si>
    <t xml:space="preserve">  2.1.4</t>
  </si>
  <si>
    <t>Хоёрдогч өглөг, хүү</t>
  </si>
  <si>
    <t xml:space="preserve">  2.1.5</t>
  </si>
  <si>
    <t>Давуу эрхийн хувьцаа (хөрвөхгүй)</t>
  </si>
  <si>
    <t xml:space="preserve">  2.1.6</t>
  </si>
  <si>
    <t>Орлогод тооцоогүй хураамжийн нөөц</t>
  </si>
  <si>
    <t xml:space="preserve">  2.1.7</t>
  </si>
  <si>
    <t>Нөхөн төлбөрийн нөөц сан</t>
  </si>
  <si>
    <t xml:space="preserve">  2.1.7.1</t>
  </si>
  <si>
    <t>Учирсан боловч мэдэгдээгүй хохирлын нөөц сан</t>
  </si>
  <si>
    <t xml:space="preserve">  2.1.7.2</t>
  </si>
  <si>
    <t>Мэдсэн боловч төлөөгүй хохирлын нөөц сан</t>
  </si>
  <si>
    <t xml:space="preserve">  2.1.7.3</t>
  </si>
  <si>
    <t>Учирч болзошгүй хохирлын нөөц сан</t>
  </si>
  <si>
    <t xml:space="preserve">  2.1.7.4</t>
  </si>
  <si>
    <t>Нөхөн төлбөрийн нөөц сангийн дүн</t>
  </si>
  <si>
    <t xml:space="preserve">  2.1.9</t>
  </si>
  <si>
    <t>НИЙТ ӨР ТӨЛБӨРИЙН ДҮН</t>
  </si>
  <si>
    <t xml:space="preserve"> 2.2</t>
  </si>
  <si>
    <t>ЭЗДИЙН ӨМЧ</t>
  </si>
  <si>
    <t xml:space="preserve">  2.2.1</t>
  </si>
  <si>
    <t>Эзэмшигчдийн өмч</t>
  </si>
  <si>
    <t xml:space="preserve">  2.2.2</t>
  </si>
  <si>
    <t>Нэмж төлөгдсөн капитал</t>
  </si>
  <si>
    <t xml:space="preserve">  2.2.3</t>
  </si>
  <si>
    <t>Тогтвортой байдлын сан</t>
  </si>
  <si>
    <t xml:space="preserve">  2.2.4</t>
  </si>
  <si>
    <t>Хөрөнгийн дахин үнэлгээний нэмэгдэл</t>
  </si>
  <si>
    <t xml:space="preserve">  2.2.5</t>
  </si>
  <si>
    <t>Гадаад валютын хөрвүүлэлтийн нөөц</t>
  </si>
  <si>
    <t xml:space="preserve">  2.2.6</t>
  </si>
  <si>
    <t>Эздийн өмчийн бусад хэсэг</t>
  </si>
  <si>
    <t xml:space="preserve">  2.2.7</t>
  </si>
  <si>
    <t>Хуримтлагдсан ашиг, алдагдал</t>
  </si>
  <si>
    <t xml:space="preserve">  2.2.8</t>
  </si>
  <si>
    <t>ЭЗДИЙН ӨМЧИЙН ДҮН</t>
  </si>
  <si>
    <t xml:space="preserve"> 2.3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</si>
  <si>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</si>
  <si>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</si>
  <si>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</si>
  <si>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</si>
  <si>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</si>
  <si>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</si>
  <si>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</si>
  <si>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>Даатгалын нөхвөрөөс хүлээн авсан мөнгө</t>
  </si>
  <si>
    <t>Буцаан авсан татвар</t>
  </si>
  <si>
    <t xml:space="preserve">  1.1.6</t>
  </si>
  <si>
    <t>Татаас, санхүүжилтийн орлого</t>
  </si>
  <si>
    <t xml:space="preserve">  1.1.7</t>
  </si>
  <si>
    <t>Бусад мөнгөн орлого</t>
  </si>
  <si>
    <t>Мөнгөн зарлагын дүн(-)</t>
  </si>
  <si>
    <t>Ажиллагчдад төлсөн</t>
  </si>
  <si>
    <t>Нийгмийн даатгалын байгууллагад төлсөн</t>
  </si>
  <si>
    <t>Ашиглалтын зардалд төлсөн</t>
  </si>
  <si>
    <t>Давхар даатгагчид төлсөн давхар даатгалын хураамж</t>
  </si>
  <si>
    <t xml:space="preserve">  1.2.5</t>
  </si>
  <si>
    <t>Нөхөн төлбөрт төлсөн</t>
  </si>
  <si>
    <t xml:space="preserve">   1.2.5.1</t>
  </si>
  <si>
    <t>Үүнээс: Сайн дурын даатгалын</t>
  </si>
  <si>
    <t xml:space="preserve">   1.2.5.2</t>
  </si>
  <si>
    <t>Албан журмын даатгалын</t>
  </si>
  <si>
    <t xml:space="preserve">  1.2.6</t>
  </si>
  <si>
    <t>Даатгалын төлөөлөгчийн шимтгэл</t>
  </si>
  <si>
    <t xml:space="preserve">  1.2.7</t>
  </si>
  <si>
    <t>Даатгалын зуучлагчид төлсөн төлбөр</t>
  </si>
  <si>
    <t xml:space="preserve">  1.2.8</t>
  </si>
  <si>
    <t xml:space="preserve"> Даатгалын хохирол үнэлэгчид төлсөн төлбөр</t>
  </si>
  <si>
    <t xml:space="preserve">  1.2.9</t>
  </si>
  <si>
    <t>Түлш шатахуун, тээврийн хөлс, сэлбэг хэрэгсэлд төлсөн</t>
  </si>
  <si>
    <t xml:space="preserve">  1.2.10</t>
  </si>
  <si>
    <t xml:space="preserve">Хүүний төлбөрт төлсөн </t>
  </si>
  <si>
    <t xml:space="preserve">  1.2.11</t>
  </si>
  <si>
    <t>Татварын байгууллагад төлсөн</t>
  </si>
  <si>
    <t xml:space="preserve">  1.2.12</t>
  </si>
  <si>
    <t>Даатгалын төлбөрт төлсөн</t>
  </si>
  <si>
    <t xml:space="preserve">  1.2.13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</si>
  <si>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</si>
  <si>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</si>
  <si>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</si>
  <si>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</si>
  <si>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</si>
  <si>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</si>
  <si>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</si>
  <si>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 xml:space="preserve"> 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</si>
  <si>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</si>
  <si>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</si>
  <si>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</si>
  <si>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</si>
  <si>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</si>
  <si>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</si>
  <si>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</si>
  <si>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</si>
  <si>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</si>
  <si>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</si>
  <si>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</si>
  <si>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</si>
  <si>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</si>
  <si>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</si>
  <si>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</si>
  <si>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</si>
  <si>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</si>
  <si>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</si>
  <si>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</si>
  <si>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</si>
  <si>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</si>
  <si>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</si>
  <si>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</si>
  <si>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</si>
  <si>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</si>
  <si>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</si>
  <si>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</si>
  <si>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</si>
  <si>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3.2.5</t>
  </si>
  <si>
    <t xml:space="preserve"> 3.3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</si>
  <si>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</si>
  <si>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</si>
  <si>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</si>
  <si>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</si>
  <si>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1. Тайлан бэлдэх үндэслэл</t>
  </si>
  <si>
    <t>Тайлан бэлдэх үндэслэл</t>
  </si>
  <si>
    <t>2. Нягтлан бодох бүртгэлийн бодлогын өөрчлөлт</t>
  </si>
  <si>
    <t>Нягтлан бодох бүртгэлийн бодлогын өөрчлөлт</t>
  </si>
  <si>
    <t>1. Мөнгө түүнтэй адилтгах хөрөнгө</t>
  </si>
  <si>
    <t>Бэлэн мөнгөний дүн</t>
  </si>
  <si>
    <t>1.1</t>
  </si>
  <si>
    <t>Касс дахь бэлэн мөнгө</t>
  </si>
  <si>
    <t>1.2</t>
  </si>
  <si>
    <t>Замд яваа мөнгө</t>
  </si>
  <si>
    <t>Харилцахад байгаа мөнгөний дүн</t>
  </si>
  <si>
    <t>2.1</t>
  </si>
  <si>
    <t>Дотоодын банк дахь харилцах</t>
  </si>
  <si>
    <t xml:space="preserve"> 2.1.1</t>
  </si>
  <si>
    <t>.......банк (дансны дугаар, дансны төрөл)</t>
  </si>
  <si>
    <t xml:space="preserve"> 2.1.2</t>
  </si>
  <si>
    <t>2.2</t>
  </si>
  <si>
    <t>Гадаадын банк дахь харилцах</t>
  </si>
  <si>
    <t xml:space="preserve"> 2.2.1</t>
  </si>
  <si>
    <t xml:space="preserve"> 2.2.2</t>
  </si>
  <si>
    <t>2.3</t>
  </si>
  <si>
    <t>Дотоодын банкинд байгаа хугацаагүй хадгаламж</t>
  </si>
  <si>
    <t xml:space="preserve"> 2.3.1</t>
  </si>
  <si>
    <t xml:space="preserve"> 2.3.2</t>
  </si>
  <si>
    <t>Банк санхүүгийн байгууллагад байршуулсан хөрөнгийн дүн</t>
  </si>
  <si>
    <t>3.1</t>
  </si>
  <si>
    <t>Дотоодын санхүүгийн байгууллагад байршуулсан хөрөнгө (3 сараас бага хугацаатай )</t>
  </si>
  <si>
    <t xml:space="preserve"> 3.1.1</t>
  </si>
  <si>
    <t>.......санхүүгийн байгууллага (дансны дугаар, дансны төрөл)</t>
  </si>
  <si>
    <t xml:space="preserve"> 3.1.2</t>
  </si>
  <si>
    <t>3.2</t>
  </si>
  <si>
    <t>Гадаадын санхүүгийн байгууллагад байршуулсан хөрөнгө  (3 сараас бага хугацаатай )</t>
  </si>
  <si>
    <t xml:space="preserve"> 3.2.1</t>
  </si>
  <si>
    <t xml:space="preserve"> 3.2.2</t>
  </si>
  <si>
    <t>3.3</t>
  </si>
  <si>
    <t>Дотоодын банкинд байгаа  хадгаламж, хадгаламжийн сертификат (3 хүртэл сарын хугацаатай)</t>
  </si>
  <si>
    <t xml:space="preserve"> 3.3.1</t>
  </si>
  <si>
    <t xml:space="preserve"> 3.3.2</t>
  </si>
  <si>
    <t>3.4</t>
  </si>
  <si>
    <t>Гадаадын банкинд байгаа  хадгаламж, хадгаламжийн сертификат (3 хүртэл сарын хугацаатай)</t>
  </si>
  <si>
    <t xml:space="preserve"> 3.4.1</t>
  </si>
  <si>
    <t xml:space="preserve"> 3.4.2</t>
  </si>
  <si>
    <t>3.5</t>
  </si>
  <si>
    <t>Засгийн газрын үнэт цаас (3 хүртэл сарын хугацаатай)</t>
  </si>
  <si>
    <t>3.6</t>
  </si>
  <si>
    <t>Монгол банкнаас гаргасан үнэт цаас (3 хүртэл сарын хугацаатай)</t>
  </si>
  <si>
    <t>Мөнгө, түүнтэй адилтгах хөрөнгөнд хуримтлуулж тооцсон хүүгийн авлага</t>
  </si>
  <si>
    <t>МӨНГӨ, ТҮҮНТЭЙ АДИЛТГАХ ХӨРӨНГИЙН НИЙТ ДҮН</t>
  </si>
  <si>
    <t>Тэмдэглэл</t>
  </si>
  <si>
    <t>4. Даатгалын авлага</t>
  </si>
  <si>
    <t>Нэмэгдсэн</t>
  </si>
  <si>
    <t>Хасагдсан</t>
  </si>
  <si>
    <t>Төлөгдсөн</t>
  </si>
  <si>
    <t>Найдваргүй болсон</t>
  </si>
  <si>
    <t>Давхар даатгагчаас авах нөхөн төлбөрийн авлага</t>
  </si>
  <si>
    <t>Давхар даатгагчаас авах хураамжийн авлага</t>
  </si>
  <si>
    <t>Давхар даатгагчаас авах шимтгэлийн авлага</t>
  </si>
  <si>
    <t>Нийт дүн</t>
  </si>
  <si>
    <t>5.1.1. Бусад авлага</t>
  </si>
  <si>
    <t>Холбоотой талаас авах авлага</t>
  </si>
  <si>
    <t>5.2.1. НДШ авлага, бусад татварын авлага, ААНОАТ-н авлага, хойшлогдсон татварын хөрөнгө</t>
  </si>
  <si>
    <t>ХХОАТ авлага</t>
  </si>
  <si>
    <t>НӨАТ авлага</t>
  </si>
  <si>
    <t>Бусад татварын авлага</t>
  </si>
  <si>
    <t>НДШ авлага</t>
  </si>
  <si>
    <t>ААНОАТ авлага</t>
  </si>
  <si>
    <t>5.2.2. Урьдчилж төлсөн зардал/тооцоо</t>
  </si>
  <si>
    <t>Урьдчилж төлсөн тооцоо</t>
  </si>
  <si>
    <t>Урьдчилж төлсөн зардал</t>
  </si>
  <si>
    <t>Бусад</t>
  </si>
  <si>
    <t>5.2.3. Бараа материал</t>
  </si>
  <si>
    <t>Бичиг хэргийн материал</t>
  </si>
  <si>
    <t>Хангамжийн материал</t>
  </si>
  <si>
    <t>Түлш шатахуун</t>
  </si>
  <si>
    <t>Сэлбэг хэрэгсэл</t>
  </si>
  <si>
    <t>Эхний үлдэгдэл  (өртгөөр)</t>
  </si>
  <si>
    <t>Нэмэгдсэн дүн</t>
  </si>
  <si>
    <t>Нэмэгдсэн дүн(-)</t>
  </si>
  <si>
    <t>Эцсийн үлдэгдэл (өртгөөр)</t>
  </si>
  <si>
    <t>Үнийн бууралтын гарз (-)</t>
  </si>
  <si>
    <t>Үнийн бууралтын буцаалт</t>
  </si>
  <si>
    <t>Дансны цэвэр дүн*:</t>
  </si>
  <si>
    <t>7.1</t>
  </si>
  <si>
    <t>7.2</t>
  </si>
  <si>
    <t>5.2.4. Өмчлөх бусад хөрөнгө</t>
  </si>
  <si>
    <t>Үл хөдлөх хөрөнгө</t>
  </si>
  <si>
    <t>Хөдлөх хөрөнгө</t>
  </si>
  <si>
    <t>Биет бус хөрөнгө</t>
  </si>
  <si>
    <t>Бусад хөрөнгө</t>
  </si>
  <si>
    <t>8.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</si>
  <si>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</si>
  <si>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</si>
  <si>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</si>
  <si>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</si>
  <si>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</si>
  <si>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Комьпютер, бусад</t>
  </si>
  <si>
    <t>Санхүүгийн түрээсийн хөрөнгө</t>
  </si>
  <si>
    <t>ҮНДСЭН ХӨРӨНГӨ /ӨРТӨГ/</t>
  </si>
  <si>
    <t>1.2.1</t>
  </si>
  <si>
    <t>Өөрөө үйлдвэрлэсэн</t>
  </si>
  <si>
    <t>1.2.2</t>
  </si>
  <si>
    <t>Худалдаж авсан</t>
  </si>
  <si>
    <t>1.2.3</t>
  </si>
  <si>
    <t>Үнэ төлбөргүй авсан</t>
  </si>
  <si>
    <t>1.2.4</t>
  </si>
  <si>
    <t>Дахин үнэлгээний нэмэгдэл</t>
  </si>
  <si>
    <t>1.3</t>
  </si>
  <si>
    <t>Хасагдсан дүн</t>
  </si>
  <si>
    <t>1.3.1</t>
  </si>
  <si>
    <t>Худалдсан (-)</t>
  </si>
  <si>
    <t>1.3.2</t>
  </si>
  <si>
    <t>Үнэгүй шилжүүлсэн (-)</t>
  </si>
  <si>
    <t>1.3.3</t>
  </si>
  <si>
    <t>Акталcан (-)</t>
  </si>
  <si>
    <t>1.3.4</t>
  </si>
  <si>
    <t>1.4</t>
  </si>
  <si>
    <t>Үндсэн хөрөнгө дахин ангилсан</t>
  </si>
  <si>
    <t>1.5</t>
  </si>
  <si>
    <t>Үндсэн хөрөнгө, ХОЗҮХХ[1] хооронд дахин ангилсан</t>
  </si>
  <si>
    <t>1.6</t>
  </si>
  <si>
    <t>ХУРИМТЛАГДСАН ЭЛЭГДЭЛ</t>
  </si>
  <si>
    <t>2.2.1</t>
  </si>
  <si>
    <t>Байгуулсан элэгдэл</t>
  </si>
  <si>
    <t>2.2.2</t>
  </si>
  <si>
    <t>Дахин үнэлгээгээр нэмэгдэсн</t>
  </si>
  <si>
    <t>2.2.3</t>
  </si>
  <si>
    <t>Үнэ цэнийн бууралтын буцаалт</t>
  </si>
  <si>
    <t>2.3.1</t>
  </si>
  <si>
    <t>Данснаас хассан хөрөнгийн элэгдэл</t>
  </si>
  <si>
    <t>2.3.2</t>
  </si>
  <si>
    <t>Дахин үнэлгээгээр хасагдсан</t>
  </si>
  <si>
    <t>2.3.3</t>
  </si>
  <si>
    <t>Үнэ цэнийн бууралт</t>
  </si>
  <si>
    <t>2.4</t>
  </si>
  <si>
    <t>ДАНСЫ ЦЭВЭР ДҮН</t>
  </si>
  <si>
    <t>9. Биет бус хөрөнгө</t>
  </si>
  <si>
    <t>Зохиогчийн эрх</t>
  </si>
  <si>
    <t>Компьютрийн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</si>
  <si>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</si>
  <si>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</si>
  <si>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</si>
  <si>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</si>
  <si>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</si>
  <si>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</si>
  <si>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</si>
  <si>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</t>
  </si>
  <si>
    <t>Акталсан</t>
  </si>
  <si>
    <t>0</t>
  </si>
  <si>
    <t>ХУРИМТЛСГДСАН ХОРОГДОЛ</t>
  </si>
  <si>
    <t>Байгуулсан хорогдол</t>
  </si>
  <si>
    <t>Дахин үнэлгээгээр нэмэгдсэн</t>
  </si>
  <si>
    <t>Үнэ цэнийн бууралтын</t>
  </si>
  <si>
    <t>Данснаас хассан хөрөнгийн хорогдол</t>
  </si>
  <si>
    <t>ДАНСНЫ ЦЭВЭР ДҮН</t>
  </si>
  <si>
    <t>6.1. Банк, Санхүүгийн байгууллагад байршуулсан хөрөнгө оруулалт</t>
  </si>
  <si>
    <t>Банкинд байршуулсан 3 сараас дээш хугацаатай хадгаламж, хадгаламжийн сертификат</t>
  </si>
  <si>
    <t>Гадаадын банкинд байршуулсан 3 сараас дээш хугацаатай хадгаламж, хадгаламжийн сертификат</t>
  </si>
  <si>
    <t>Санхүүгийн байгууллагад байршуулсан 3 сараас дээш хугацаатай хөрөнгө оруулалт</t>
  </si>
  <si>
    <t>Банкинд байршуулсан 3 сараас дээш хугацаатай хадгаламж, хадгаламжийн сертификатийн хөнгөлөлт, урамшуулал, хямдруулалт</t>
  </si>
  <si>
    <t>Банкинд байршуулсан 3 сараас дээш хугацаатай хадгаламж, хадгаламжийн сертификат, хүүгийн авлага</t>
  </si>
  <si>
    <t>6.2. Үнэт цаасаар оруулсан хөрөнгө оруулалт</t>
  </si>
  <si>
    <t>Арилжааны буюу ашиг, алдагдлаарх бодит үнэ цэнээр илэрхийлэх</t>
  </si>
  <si>
    <t>Хугацааны эцэс хүртэл эзэмших</t>
  </si>
  <si>
    <t>Зээл ба авлага гэж ангилсан үнэт цаас</t>
  </si>
  <si>
    <t>Борлуулахад бэлэн</t>
  </si>
  <si>
    <t>Хуримтлуулж тооцсон хүүгийн авлага</t>
  </si>
  <si>
    <t>Засгийн газрын өрийн хэрэгсэл</t>
  </si>
  <si>
    <t>Төв банкны үнэт цаас</t>
  </si>
  <si>
    <t>Хөрөнгөөр баталгаажсан үнэт цаас</t>
  </si>
  <si>
    <t>Орон нутгийн гаргасан өрийн бичиг</t>
  </si>
  <si>
    <t>Компанийн бонд</t>
  </si>
  <si>
    <t>ХБ-ийн I ангиллын хувьцаа</t>
  </si>
  <si>
    <t>ХБ-ийн II ангиллын хувьцаа</t>
  </si>
  <si>
    <t>Вексель</t>
  </si>
  <si>
    <t>Хөрөнгө оруулалтын сангийн үнэт цаас /нэгж эрх/</t>
  </si>
  <si>
    <t>Гадаадын үнэт цаас</t>
  </si>
  <si>
    <t>6.2.1. Үнэт цаасаар оруулсан хөрөнгө оруулалтын эргэн төлөгдөх хугацаа</t>
  </si>
  <si>
    <t>Хугацаа заагаагүй</t>
  </si>
  <si>
    <t>6 хүртэлх сарын хугацаатай</t>
  </si>
  <si>
    <t>6-12 сарын хугацаатай</t>
  </si>
  <si>
    <t>1-5 жилийн хугацаатай</t>
  </si>
  <si>
    <t>5-аас дээш жилийн хугацаатай</t>
  </si>
  <si>
    <t>Арилжааны буюу ашиг, алдагдлаарх бодит үнэ цэнээр илэрхийлэх үнэт цаас</t>
  </si>
  <si>
    <t>Хугацааны эцэс хүртэл эзэмших үнэт цаас</t>
  </si>
  <si>
    <t>Борлуулахад бэлэн үнэт цаас</t>
  </si>
  <si>
    <t>Үнэт цаасанд хуримтлуулж тооцсон хүүгийн авлага</t>
  </si>
  <si>
    <t>6.3. Хараат, Хамтын хяналттай, охин компанинд оруулсан хөрөнгө оруулалт</t>
  </si>
  <si>
    <t>Хөрөнгө оруулалтын хувь</t>
  </si>
  <si>
    <t xml:space="preserve"> 1</t>
  </si>
  <si>
    <t>Охин компанид оруулсан хөрөнгө оруулалт</t>
  </si>
  <si>
    <t xml:space="preserve"> 2</t>
  </si>
  <si>
    <t>Хараат компанид оруулсан хөрөнгө оруулалт</t>
  </si>
  <si>
    <t xml:space="preserve"> 3</t>
  </si>
  <si>
    <t>Хамтын хяналттай компанид оруулсан хөрөнгө оруулалт</t>
  </si>
  <si>
    <t xml:space="preserve"> 4</t>
  </si>
  <si>
    <t>Ногдол ашгийн авлага</t>
  </si>
  <si>
    <t xml:space="preserve"> 5</t>
  </si>
  <si>
    <t>6.3.1. Хараат, хамтын хяналттай, охин компанид оруулсан хөрөнгө оруулалтын эрсдлийн сангийн өөрчлөлт</t>
  </si>
  <si>
    <t>Хасах нь: Эрсдэлийн сан</t>
  </si>
  <si>
    <t>6.4. Дериватив санхүүгийн хэрэглүүр</t>
  </si>
  <si>
    <t>Хөрөнгөөр хүлээн зөвшөөрсөн</t>
  </si>
  <si>
    <t>Өр төлбөрөөр хүлээн зөвшөөрсөн</t>
  </si>
  <si>
    <t>Орлогын тайланд хүлээн зөвшөөрсөн</t>
  </si>
  <si>
    <t>7. Даатгалын хөрөнгө</t>
  </si>
  <si>
    <t>Давхар даатгалын хойшлогдсон хураамж</t>
  </si>
  <si>
    <t>Нөхөн төлбөрийн нөөцийн сангийн давхар даатгагчид ногдох хэсэг УБМХНС*</t>
  </si>
  <si>
    <t>Нөхөн төлбөрийн нөөцийн сангийн давхар даатгагчид ногдох хэсэг МБТХНС**</t>
  </si>
  <si>
    <t>Даатгалын орлогын шимтгэлийн хойшлогдсон зардал Даатгалын зуучлагч</t>
  </si>
  <si>
    <t>Даатгалын орлогын шимтгэлийн хойшлогдсон зардал Даатгалын төлөөлөгч</t>
  </si>
  <si>
    <t>Даатгалын орлогын шимтгэлийн хойшлогдсон бусад зардал</t>
  </si>
  <si>
    <t>10. Хөрөнгө оруулалтын зориулалттай үл хөдлөх хөрөнгө</t>
  </si>
  <si>
    <t>Хөрөнгө оруулалтын зориулалттай үл хөдлөх хөрөнгө</t>
  </si>
  <si>
    <t>11. Даатгалын өглөг</t>
  </si>
  <si>
    <t>-Үүнээс: Даатгалын төлөөлөгчид</t>
  </si>
  <si>
    <t>-Даатгалын зуучлагчид</t>
  </si>
  <si>
    <t>Давхар даатгагчид өгөх хураамжийн өглөг</t>
  </si>
  <si>
    <t>12.1.1. Зээлийн өглөг</t>
  </si>
  <si>
    <t>Зээлийн өглөг</t>
  </si>
  <si>
    <t>Дүн</t>
  </si>
  <si>
    <t>Төлөгдөх хугацаандаа байгаа</t>
  </si>
  <si>
    <t>Хугацаа хэтэрсэн</t>
  </si>
  <si>
    <t>12.1.2. Өрийн бичиг</t>
  </si>
  <si>
    <t>Өрийн бичиг</t>
  </si>
  <si>
    <t>12.1.3. Санхүүгийн түрээсийн өр төлбөр</t>
  </si>
  <si>
    <t>12.1.4. Ногдол ашгийн өглөг</t>
  </si>
  <si>
    <t>12.1.5. Деривативын  өр төлбөр</t>
  </si>
  <si>
    <t>12.1.6. Бусад өр төлбөр</t>
  </si>
  <si>
    <t>12.2.1. Татварын өглөг</t>
  </si>
  <si>
    <t>НӨАТ-ын тооцоо</t>
  </si>
  <si>
    <t>ААНОАТ тооцоо /ТТ-02 Нийтлэг/</t>
  </si>
  <si>
    <t>ХХОАТ-ын тооцоо /Суутган-1/</t>
  </si>
  <si>
    <t>ХХОАТ-ын тооцоо /Суутган-2/</t>
  </si>
  <si>
    <t>Бусад татварын тооцоо</t>
  </si>
  <si>
    <t>ААНОАТ өглөг /ТТ-13 Бусдаас суутгасан/</t>
  </si>
  <si>
    <t>12.2.2. Бусад өглөг</t>
  </si>
  <si>
    <t>Эрүүл мэнд, нийгмийн даатгалын шимтгэлийн өглөг</t>
  </si>
  <si>
    <t>13. Орлогод тооцоогүй хураамжийн нөөц</t>
  </si>
  <si>
    <t>Сайн дурын даатгал</t>
  </si>
  <si>
    <t>Гэнэтийн осол, эмчилгээний даатгал</t>
  </si>
  <si>
    <t>Хөрөнгийн даатгал</t>
  </si>
  <si>
    <t>Авто тээврийн хэрэгслийн даатгал</t>
  </si>
  <si>
    <t>Ачааны даатгал</t>
  </si>
  <si>
    <t>Барилга угсралтын даатгал</t>
  </si>
  <si>
    <t>Газар тариалангийн даатгал</t>
  </si>
  <si>
    <t>Мал амьтдын даатгал</t>
  </si>
  <si>
    <t>Агаарын хөлгийн даатгал</t>
  </si>
  <si>
    <t>Авто тээврийн хэрэгслийн жолоочийн хариуцлагын даатгал</t>
  </si>
  <si>
    <t xml:space="preserve"> 1.10</t>
  </si>
  <si>
    <t>Хариуцлагын даатгал</t>
  </si>
  <si>
    <t>Санхүүгийн даатгал</t>
  </si>
  <si>
    <t xml:space="preserve"> 1.12</t>
  </si>
  <si>
    <t>Зээлийн даатгал</t>
  </si>
  <si>
    <t xml:space="preserve"> 1.13</t>
  </si>
  <si>
    <t>Итгэлцлийн даатгал</t>
  </si>
  <si>
    <t xml:space="preserve"> 1.14</t>
  </si>
  <si>
    <t>Төмөр замын болон усан замын тээврийн хэрэгслийн даатгал</t>
  </si>
  <si>
    <t xml:space="preserve"> 1.15</t>
  </si>
  <si>
    <t>Төмөр замын эсхүл усан замын тээврийн хэрэгслийг өмчлөх, эзэмших ашиглахтай холбоотой хариуцлагын даатгал</t>
  </si>
  <si>
    <t xml:space="preserve"> 1.16</t>
  </si>
  <si>
    <t>Агаарын хөлгийг өмчлөх, эзэмших, ашиглахтай холбоотой хариуцлагын даатгал</t>
  </si>
  <si>
    <t>Албан журмын даатгал</t>
  </si>
  <si>
    <t>Жолоочийн хариуцлагын даатгал</t>
  </si>
  <si>
    <t xml:space="preserve"> Учирсан боловч мэдэгдээгүй хохирлын нөөц сан</t>
  </si>
  <si>
    <t xml:space="preserve"> Мэдсэн боловч төлөөгүй хохирлын нөөц сан</t>
  </si>
  <si>
    <t xml:space="preserve"> Учирч болзошгүй хохирлын нөөц сан</t>
  </si>
  <si>
    <t>14.1.1. Ердийн даатгалын компанийн Учирсан боловч мэдэгдээгүй хохирлын нөөц сангийн дэлгэрэнгүй тайлан</t>
  </si>
  <si>
    <t>14.1.2. Ердийн даатгалын компанийн Мэдсэн боловч төлөөгүй хохирлын нөөц сангийн дэлгэрэнгүй тайлан</t>
  </si>
  <si>
    <t>14.1.3. Ердийн даатгалын компанийн Учирч болзошгүй хохирлын нөөц сангийн дэлгэрэнгүй тайлан</t>
  </si>
  <si>
    <t>18.1. Бусад орлого</t>
  </si>
  <si>
    <t>18.2. Гадаад валютын ханшийн зөрүүний олз, гарз</t>
  </si>
  <si>
    <t>Мөнгөн хөрөнгийн үлдэгдэлд хийсэн ханшийн тэгшитгэлийн ханшийн зөрүү</t>
  </si>
  <si>
    <t>Авлага, өр төлбөртэй холбоотой үүссэн ханшийн зөрүү</t>
  </si>
  <si>
    <t>Вальютын арилжаанаас үүссэн олз/гарз</t>
  </si>
  <si>
    <t>18.3. Бусад ашиг / алдагдал</t>
  </si>
  <si>
    <t>Тайлант оны дүн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</si>
  <si>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</si>
  <si>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</si>
  <si>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</si>
  <si>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</si>
  <si>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</si>
  <si>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 xml:space="preserve"> 6</t>
  </si>
  <si>
    <t>Ашиг (алдагдал)</t>
  </si>
  <si>
    <t xml:space="preserve"> 7</t>
  </si>
  <si>
    <t>19.1. Борлуулалт маркетингийн болон ерөнхий удирдлагын зардлууд</t>
  </si>
  <si>
    <t>БорМар</t>
  </si>
  <si>
    <t>ЕрУд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</si>
  <si>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</si>
  <si>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</si>
  <si>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</si>
  <si>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</si>
  <si>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</si>
  <si>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</si>
  <si>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</si>
  <si>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 xml:space="preserve"> 8</t>
  </si>
  <si>
    <t>Сургалтын  зардал</t>
  </si>
  <si>
    <t xml:space="preserve"> 9</t>
  </si>
  <si>
    <t>Сонин сэтгүүл захиалгын  зардал</t>
  </si>
  <si>
    <t xml:space="preserve"> 10</t>
  </si>
  <si>
    <t>Даатгалын зардал</t>
  </si>
  <si>
    <t xml:space="preserve"> 11</t>
  </si>
  <si>
    <t>Ашиглалтын зардал</t>
  </si>
  <si>
    <t xml:space="preserve"> 12</t>
  </si>
  <si>
    <t>Зааварын зардал</t>
  </si>
  <si>
    <t xml:space="preserve"> 13</t>
  </si>
  <si>
    <t>Элэгдэл, хорогдлын зардал</t>
  </si>
  <si>
    <t xml:space="preserve"> 14</t>
  </si>
  <si>
    <t>Түрээсийн зардал</t>
  </si>
  <si>
    <t xml:space="preserve"> 16</t>
  </si>
  <si>
    <t>Цэвэрлэгээ үйлчилгээний зардал</t>
  </si>
  <si>
    <t xml:space="preserve"> 17</t>
  </si>
  <si>
    <t>Тээврийн зардал</t>
  </si>
  <si>
    <t xml:space="preserve"> 18</t>
  </si>
  <si>
    <t>Шатахууны зардал</t>
  </si>
  <si>
    <t xml:space="preserve"> 19</t>
  </si>
  <si>
    <t>Хүлээн авалтын зардал</t>
  </si>
  <si>
    <t xml:space="preserve"> 20</t>
  </si>
  <si>
    <t>Зар сурталчилгааны зардал</t>
  </si>
  <si>
    <t xml:space="preserve"> 21</t>
  </si>
  <si>
    <t>19.2. Цалингийн зардал</t>
  </si>
  <si>
    <t>Ажиллагчдын дундаж тоо</t>
  </si>
  <si>
    <t>Борлуулалт маркетингийн</t>
  </si>
  <si>
    <t>Ерөнхий ба удирдлагын</t>
  </si>
  <si>
    <t>19.4. Үйл ажиллагааны бус зардал</t>
  </si>
  <si>
    <t>Алданги, торгуулийн зардал</t>
  </si>
  <si>
    <t>Хандивын зардал</t>
  </si>
  <si>
    <t>Найдваргүй авлагын зардал</t>
  </si>
  <si>
    <t>20.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</si>
  <si>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</si>
  <si>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</si>
  <si>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</si>
  <si>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21.1.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</si>
  <si>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</si>
  <si>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</si>
  <si>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</si>
  <si>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</si>
  <si>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</si>
  <si>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Голомт файнэншил групп</t>
  </si>
  <si>
    <t>Бүртгэгдсэн (оршин суугаа) улс</t>
  </si>
  <si>
    <t>Монгол</t>
  </si>
  <si>
    <t>Эзэмшлийн хувь</t>
  </si>
  <si>
    <t>40.85</t>
  </si>
  <si>
    <t>21.2. Тэргүүлэх удирдлагын бүрэлдэхүүнд олгосон нөхөн олговрын тухай мэдээлэл</t>
  </si>
  <si>
    <t>Богино болон урт хугацааны тэтгэмж</t>
  </si>
  <si>
    <t>Ажил эрхлэлтийн дараах, ажлаас халагдсаны тэтгэмж</t>
  </si>
  <si>
    <t>Хувьцаанд суурилсан төлбөр</t>
  </si>
  <si>
    <t>21.3. Холбоотой талуудтай хийсэн ажил гүйлгээ</t>
  </si>
  <si>
    <t>Ажил гүйлгээний утга</t>
  </si>
  <si>
    <t>21.4. Даатгалын компанийн салбарын ерөнхий мэдээлэл</t>
  </si>
  <si>
    <t>Эргэлтийн хөрөнгө</t>
  </si>
  <si>
    <t>Үндсэн хөрөнгө</t>
  </si>
  <si>
    <t>Даатгалын нийт хураамжийн орлого</t>
  </si>
  <si>
    <t>Нийт нөхөн төлбөр</t>
  </si>
  <si>
    <t>Үйл ажиллагааны зардал</t>
  </si>
  <si>
    <t>Төв компани</t>
  </si>
  <si>
    <t>Салбар - 1</t>
  </si>
  <si>
    <t>Салбар - 2</t>
  </si>
  <si>
    <t>Салбар - 3</t>
  </si>
  <si>
    <t>НИЙТ ДҮН</t>
  </si>
  <si>
    <t>19.3. Санхүүгийн зардал</t>
  </si>
  <si>
    <t>Зээлийн хүүний зардал</t>
  </si>
  <si>
    <t>Үнэт цаасны хүүний зардал</t>
  </si>
  <si>
    <t>Санхүүгийн түрээсийн хүүний зардал</t>
  </si>
  <si>
    <t>Санхүүгийн байгууллагын хураамж шимтгэл</t>
  </si>
  <si>
    <t>16.1. Өмчийн хэлбэр</t>
  </si>
  <si>
    <t>Дүн (төг)</t>
  </si>
  <si>
    <t>Эзлэх хувь (%)</t>
  </si>
  <si>
    <t>Төрийн</t>
  </si>
  <si>
    <t>Хувийн</t>
  </si>
  <si>
    <t>Хувьцаат</t>
  </si>
  <si>
    <t>16.2. Эздийн өмч</t>
  </si>
  <si>
    <t>Тоо ширхэг</t>
  </si>
  <si>
    <t>Нэгжийн нэрлэсэн үнэ</t>
  </si>
  <si>
    <t>Өмчийн цэвэр дүн (төгрөгөөр)</t>
  </si>
  <si>
    <t>16.3. Хөрөнгийн дахин үнэлгээний нэмэгдэл</t>
  </si>
  <si>
    <t>Үндсэн хөрөнгийн дахин үнэлгээний нэмэгдэл</t>
  </si>
  <si>
    <t>Биет бус  хөрөнгийн дахин үнэлгээний нэмэгдэл</t>
  </si>
  <si>
    <t>Үнэт цаасны дахин үнэлгээний нэмэгдэл</t>
  </si>
  <si>
    <t>Санхүүгийн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</si>
  <si>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</si>
  <si>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буцаалт**</t>
  </si>
  <si>
    <t>Хасагдсан дүн /-/</t>
  </si>
  <si>
    <t>Дахин үнэлгээний нэмэгдлийн хэрэгжсэн дүн</t>
  </si>
  <si>
    <t>Дахин үнэлсэн хөрөнгийн үнэ цэнийн бууралтын гарз***</t>
  </si>
  <si>
    <t>16.4.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</si>
  <si>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</si>
  <si>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</si>
  <si>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17.1. Даатгалын үйл ажиллагааны орлого, зардал</t>
  </si>
  <si>
    <t>Даатгалын хураамжийн буцаалт</t>
  </si>
  <si>
    <t>Даатгалын хураамжийн цэвэр орлогын дүн</t>
  </si>
  <si>
    <t>Орлогод тооцоогүй хураамжийн нөөцийн өөрчлөлт (+)</t>
  </si>
  <si>
    <t>Орлогод тооцоогүй хураамжийн нөөцийн өөрчлөлт (-)</t>
  </si>
  <si>
    <t>Хойшлуулсан давхар даатгалын хураамжийн өөрчлөлт (+)</t>
  </si>
  <si>
    <t>Хойшлуулсан давхар даатгалын хураамжийн өөрчлөлт (-)</t>
  </si>
  <si>
    <t>Орлогод тооцсон хураамжийн дүн</t>
  </si>
  <si>
    <t>Давхар даатгагчийн хариуцсан</t>
  </si>
  <si>
    <t>Буруутай этгээдээс төлүүлсэн</t>
  </si>
  <si>
    <t>Нөхөн төлбөрийн цэвэр зардлын дүн</t>
  </si>
  <si>
    <t>Нөхөн төлбөрийн нөөцийн сангийн өөрчлөлт (+)</t>
  </si>
  <si>
    <t>Нөхөн төлбөрийн нөөцийн сангийн өөрчлөлт (-)</t>
  </si>
  <si>
    <t>Нөхөн төлбөрийн нөөцийн давхар даатгагчид ногдох хэсгийн өөрчлөлт (+)</t>
  </si>
  <si>
    <t>Нөхөн төлбөрийн нөөцийн давхар даатгагчид ногдох хэсгийн өөрчлөлт (-)</t>
  </si>
  <si>
    <t>Зардалд тооцсон нөхөн төлбөрийн дүн</t>
  </si>
  <si>
    <t>17.2. Даатгалын гэрээний зардал</t>
  </si>
  <si>
    <t xml:space="preserve"> - Даатгалын зуучлагчийн шимтгэл</t>
  </si>
  <si>
    <t xml:space="preserve"> - Даатгалын төлөөлөгчийн шимтгэл</t>
  </si>
  <si>
    <t xml:space="preserve"> - Бусад</t>
  </si>
  <si>
    <t>17.3. Давхар даатгалын шимтгэлийн орлого</t>
  </si>
  <si>
    <t>Фронтингийн давхар даатгал (Fronting)</t>
  </si>
  <si>
    <t>Факультатив  давхар даатгал  (Facultative)</t>
  </si>
  <si>
    <t>Гэрээт давхар даатгал (Treaty)</t>
  </si>
  <si>
    <t>Хохиролгүйн шагнал (No claim bonus)</t>
  </si>
  <si>
    <t>17.4. Хөрөнгө оруулалтын орлого ба олз, гарз</t>
  </si>
  <si>
    <t>Банкинд байршуулсан хугацаагүй хадгаламж, хугацаатай хадгаламж, хадгаламжийн сертификатийн хүүний орлого</t>
  </si>
  <si>
    <t>Үнэт цаасны хүүний орлого</t>
  </si>
  <si>
    <t>Санхүүгийн түрээсийн хүүний орлого</t>
  </si>
  <si>
    <t>Авлагын хүүний орлого</t>
  </si>
  <si>
    <t>Үнэт металл, Дервативын хүүний орлого</t>
  </si>
  <si>
    <t>Ногдол ашгийн орлого</t>
  </si>
  <si>
    <t>Хөрөнгө оруулалтын олз гарз</t>
  </si>
  <si>
    <t>Хөрөнгө оруулалт борлуулсны олз, гарз</t>
  </si>
  <si>
    <t>Хөрөнгө оруулалтын үнэлгээний олз, гарз</t>
  </si>
  <si>
    <t>Хараат ба хамтын хяналттай, охин компанид оруулсан хөрөнгө оруулалтын олз, гарз</t>
  </si>
  <si>
    <t>15. Хоёрдогч өглөг, хүү</t>
  </si>
  <si>
    <t>16.5. Эздийн өмчийн бусад хэсэг</t>
  </si>
  <si>
    <t>22. Болзошгүй хөрөнгө ба өр төлбөр</t>
  </si>
  <si>
    <t>Болзошгүй хөрөнгө ба өр төлбөр</t>
  </si>
  <si>
    <t>23. Тайлагналын үеийн дараах үйл явдал</t>
  </si>
  <si>
    <t>Тайлагналын үеийн дараах үйл явдал</t>
  </si>
  <si>
    <t>ӨМЧИЙН ӨӨРЧЛӨЛТ ТАЙЛАН</t>
  </si>
  <si>
    <t>Өмч</t>
  </si>
  <si>
    <t>Нэмж төлөгдсөн</t>
  </si>
  <si>
    <t>Хөрөнгийн дахин</t>
  </si>
  <si>
    <t>Гадаад вальютын</t>
  </si>
  <si>
    <t>Эздийн өмчийн бусад</t>
  </si>
  <si>
    <t>Хуримтлагдсан ашиг</t>
  </si>
  <si>
    <t>Нягтлан бодох бүртгэлийн бодлогын өөрчлөлтийн нөлөө, алдааны залруулга</t>
  </si>
  <si>
    <t>Залруулсан  үлдэгдэл</t>
  </si>
  <si>
    <t>Бусад дэлгэрэнгүй орлого</t>
  </si>
  <si>
    <t>Өмчид гарсан өөрчлөлт</t>
  </si>
  <si>
    <t>2021 оны 12-р сарын 31-ний үлдэгдэл</t>
  </si>
  <si>
    <t xml:space="preserve">Зарласан ногдол ашиг </t>
  </si>
  <si>
    <t>2022 оны 12-р сарын 31-ний үлдэгдэл</t>
  </si>
  <si>
    <t>2023 оны 12-р сарын 31-ний үлдэгдэл</t>
  </si>
  <si>
    <t>Захирал ....................... /Ж.Батчимэг/</t>
  </si>
  <si>
    <t>НББОУС, СТОУС-ын дагуу үнэн зөв бэлтгэсэн.</t>
  </si>
  <si>
    <t>14.1. Ердийн даатгалын компанийн нөхөн төлбөрийн нөөц сангийн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</si>
</sst>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>
    <font>
      <sz val="10"/>
      <name val="Arial"/>
    </font>
    <font>
      <b/>
      <sz val="10"/>
      <name val="Arial Unicode MS"/>
    </font>
    <font>
      <sz val="10"/>
      <name val="Arial Unicode MS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3" fillId="0" borderId="0" xfId="0" applyFont="1"/>
    <xf numFmtId="165" fontId="1" fillId="0" borderId="1" xfId="0" applyNumberFormat="1" applyFont="1" applyBorder="1" applyAlignment="1">
      <alignment horizontal="right" vertical="center" wrapText="1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94"/>
  <sheetViews>
    <sheetView tabSelected="1" workbookViewId="0"/>
  </sheetViews>
  <sheetFormatPr defaultRowHeight="12.75"/>
  <cols>
    <col min="3" max="3" width="33.140625" customWidth="1"/>
    <col min="4" max="21" width="17.5703125" customWidth="1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90</v>
      </c>
    </row>
    <row r="4" spans="1:5">
      <c r="E4" s="3" t="s">
        <v>3</v>
      </c>
    </row>
    <row r="5" spans="1:5">
      <c r="B5" s="2" t="s">
        <v>4</v>
      </c>
      <c r="C5" s="2" t="s">
        <v>5</v>
      </c>
      <c r="D5" s="2" t="s">
        <v>6</v>
      </c>
      <c r="E5" s="2" t="s">
        <v>7</v>
      </c>
    </row>
    <row r="6" spans="1:5">
      <c r="B6" s="5" t="s">
        <v>8</v>
      </c>
      <c r="C6" s="6" t="s">
        <v>91</v>
      </c>
      <c r="D6" s="4">
        <v>0</v>
      </c>
      <c r="E6" s="4">
        <v>0</v>
      </c>
    </row>
    <row r="7" spans="1:5">
      <c r="B7" s="5" t="s">
        <v>92</v>
      </c>
      <c r="C7" s="6" t="s">
        <v>93</v>
      </c>
      <c r="D7" s="4">
        <v>0</v>
      </c>
      <c r="E7" s="4">
        <v>0</v>
      </c>
    </row>
    <row r="8" spans="1:5">
      <c r="B8" s="5" t="s">
        <v>94</v>
      </c>
      <c r="C8" s="5" t="s">
        <v>95</v>
      </c>
      <c r="D8" s="4">
        <v>347427.6</v>
      </c>
      <c r="E8" s="4">
        <v>2667.6292899999999</v>
      </c>
    </row>
    <row r="9" spans="1:5">
      <c r="B9" s="5" t="s">
        <v>96</v>
      </c>
      <c r="C9" s="5" t="s">
        <v>97</v>
      </c>
      <c r="D9" s="4">
        <v>690237.6</v>
      </c>
      <c r="E9" s="4">
        <v>616100.52983000001</v>
      </c>
    </row>
    <row r="10" spans="1:5" ht="25.5">
      <c r="B10" s="5" t="s">
        <v>98</v>
      </c>
      <c r="C10" s="5" t="s">
        <v>99</v>
      </c>
      <c r="D10" s="4">
        <v>0</v>
      </c>
      <c r="E10" s="4">
        <v>0.99999000000000005</v>
      </c>
    </row>
    <row r="11" spans="1:5" ht="25.5">
      <c r="B11" s="5" t="s">
        <v>100</v>
      </c>
      <c r="C11" s="5" t="s">
        <v>101</v>
      </c>
      <c r="D11" s="4">
        <v>0</v>
      </c>
      <c r="E11" s="4">
        <v>0</v>
      </c>
    </row>
    <row r="12" spans="1:5" ht="25.5">
      <c r="B12" s="5" t="s">
        <v>102</v>
      </c>
      <c r="C12" s="6" t="s">
        <v>103</v>
      </c>
      <c r="D12" s="4">
        <v>1037665.2</v>
      </c>
      <c r="E12" s="4">
        <f>E8+E9+E10+E11</f>
        <v>618769.15911000001</v>
      </c>
    </row>
    <row r="13" spans="1:5">
      <c r="B13" s="5" t="s">
        <v>104</v>
      </c>
      <c r="C13" s="6" t="s">
        <v>105</v>
      </c>
      <c r="D13" s="4">
        <v>0</v>
      </c>
      <c r="E13" s="4">
        <v>0</v>
      </c>
    </row>
    <row r="14" spans="1:5">
      <c r="B14" s="5" t="s">
        <v>106</v>
      </c>
      <c r="C14" s="5" t="s">
        <v>107</v>
      </c>
      <c r="D14" s="4">
        <v>8436032.6999999993</v>
      </c>
      <c r="E14" s="4">
        <v>3843093.5297999997</v>
      </c>
    </row>
    <row r="15" spans="1:5">
      <c r="B15" s="5" t="s">
        <v>108</v>
      </c>
      <c r="C15" s="5" t="s">
        <v>109</v>
      </c>
      <c r="D15" s="4">
        <v>104498.1</v>
      </c>
      <c r="E15" s="4">
        <v>149522.08928999997</v>
      </c>
    </row>
    <row r="16" spans="1:5">
      <c r="B16" s="5" t="s">
        <v>110</v>
      </c>
      <c r="C16" s="5" t="s">
        <v>111</v>
      </c>
      <c r="D16" s="4">
        <v>18733.599999999999</v>
      </c>
      <c r="E16" s="4">
        <v>29476.550189999769</v>
      </c>
    </row>
    <row r="17" spans="2:5">
      <c r="B17" s="5" t="s">
        <v>112</v>
      </c>
      <c r="C17" s="6" t="s">
        <v>113</v>
      </c>
      <c r="D17" s="4">
        <v>8559264.4000000004</v>
      </c>
      <c r="E17" s="4">
        <f>E14+E15+E16</f>
        <v>4022092.1692799996</v>
      </c>
    </row>
    <row r="18" spans="2:5">
      <c r="B18" s="5" t="s">
        <v>114</v>
      </c>
      <c r="C18" s="6" t="s">
        <v>115</v>
      </c>
      <c r="D18" s="4">
        <v>0</v>
      </c>
      <c r="E18" s="4">
        <v>0</v>
      </c>
    </row>
    <row r="19" spans="2:5">
      <c r="B19" s="5" t="s">
        <v>116</v>
      </c>
      <c r="C19" s="5" t="s">
        <v>117</v>
      </c>
      <c r="D19" s="4">
        <v>82680.899999999994</v>
      </c>
      <c r="E19" s="4">
        <v>685312.91914650006</v>
      </c>
    </row>
    <row r="20" spans="2:5">
      <c r="B20" s="5" t="s">
        <v>118</v>
      </c>
      <c r="C20" s="6" t="s">
        <v>119</v>
      </c>
      <c r="D20" s="4">
        <v>82680.899999999994</v>
      </c>
      <c r="E20" s="4">
        <f>E19</f>
        <v>685312.91914650006</v>
      </c>
    </row>
    <row r="21" spans="2:5">
      <c r="B21" s="5" t="s">
        <v>120</v>
      </c>
      <c r="C21" s="6" t="s">
        <v>121</v>
      </c>
      <c r="D21" s="4">
        <v>0</v>
      </c>
      <c r="E21" s="4">
        <v>0</v>
      </c>
    </row>
    <row r="22" spans="2:5">
      <c r="B22" s="5" t="s">
        <v>122</v>
      </c>
      <c r="C22" s="5" t="s">
        <v>123</v>
      </c>
      <c r="D22" s="4">
        <v>27642.2</v>
      </c>
      <c r="E22" s="4">
        <v>5372.1748100000023</v>
      </c>
    </row>
    <row r="23" spans="2:5">
      <c r="B23" s="5" t="s">
        <v>124</v>
      </c>
      <c r="C23" s="5" t="s">
        <v>125</v>
      </c>
      <c r="D23" s="4">
        <v>0</v>
      </c>
      <c r="E23" s="4">
        <v>0</v>
      </c>
    </row>
    <row r="24" spans="2:5">
      <c r="B24" s="5" t="s">
        <v>126</v>
      </c>
      <c r="C24" s="5" t="s">
        <v>127</v>
      </c>
      <c r="D24" s="4">
        <v>79749.600000000006</v>
      </c>
      <c r="E24" s="4">
        <v>0</v>
      </c>
    </row>
    <row r="25" spans="2:5">
      <c r="B25" s="5" t="s">
        <v>128</v>
      </c>
      <c r="C25" s="5" t="s">
        <v>129</v>
      </c>
      <c r="D25" s="4">
        <v>204497.5</v>
      </c>
      <c r="E25" s="4">
        <v>41771.755449999997</v>
      </c>
    </row>
    <row r="26" spans="2:5">
      <c r="B26" s="5" t="s">
        <v>130</v>
      </c>
      <c r="C26" s="5" t="s">
        <v>131</v>
      </c>
      <c r="D26" s="4">
        <v>1190139.2</v>
      </c>
      <c r="E26" s="4">
        <v>407228.85924000002</v>
      </c>
    </row>
    <row r="27" spans="2:5">
      <c r="B27" s="5" t="s">
        <v>132</v>
      </c>
      <c r="C27" s="5" t="s">
        <v>133</v>
      </c>
      <c r="D27" s="4">
        <v>0</v>
      </c>
      <c r="E27" s="4">
        <v>600438</v>
      </c>
    </row>
    <row r="28" spans="2:5" ht="25.5">
      <c r="B28" s="5" t="s">
        <v>134</v>
      </c>
      <c r="C28" s="6" t="s">
        <v>135</v>
      </c>
      <c r="D28" s="4">
        <v>1502028.5</v>
      </c>
      <c r="E28" s="4">
        <f>E22+E23+E24+E25+E26+E27</f>
        <v>1054810.7895</v>
      </c>
    </row>
    <row r="29" spans="2:5">
      <c r="B29" s="5" t="s">
        <v>136</v>
      </c>
      <c r="C29" s="6" t="s">
        <v>137</v>
      </c>
      <c r="D29" s="4">
        <v>0</v>
      </c>
      <c r="E29" s="4">
        <v>0</v>
      </c>
    </row>
    <row r="30" spans="2:5" ht="25.5">
      <c r="B30" s="5" t="s">
        <v>138</v>
      </c>
      <c r="C30" s="5" t="s">
        <v>139</v>
      </c>
      <c r="D30" s="4">
        <v>4507472.5999999996</v>
      </c>
      <c r="E30" s="4">
        <v>26462455.624140002</v>
      </c>
    </row>
    <row r="31" spans="2:5">
      <c r="B31" s="5" t="s">
        <v>140</v>
      </c>
      <c r="C31" s="5" t="s">
        <v>141</v>
      </c>
      <c r="D31" s="4">
        <v>34366134.899999999</v>
      </c>
      <c r="E31" s="4">
        <v>23480563.498899993</v>
      </c>
    </row>
    <row r="32" spans="2:5" ht="38.25">
      <c r="B32" s="5" t="s">
        <v>142</v>
      </c>
      <c r="C32" s="5" t="s">
        <v>143</v>
      </c>
      <c r="D32" s="4">
        <v>0</v>
      </c>
      <c r="E32" s="4">
        <v>0</v>
      </c>
    </row>
    <row r="33" spans="2:5">
      <c r="B33" s="5" t="s">
        <v>144</v>
      </c>
      <c r="C33" s="5" t="s">
        <v>145</v>
      </c>
      <c r="D33" s="4">
        <v>0</v>
      </c>
      <c r="E33" s="4">
        <v>0</v>
      </c>
    </row>
    <row r="34" spans="2:5">
      <c r="B34" s="5" t="s">
        <v>146</v>
      </c>
      <c r="C34" s="6" t="s">
        <v>147</v>
      </c>
      <c r="D34" s="4">
        <v>38873607.5</v>
      </c>
      <c r="E34" s="4">
        <f>E30+E31+E32+E33</f>
        <v>49943019.123039991</v>
      </c>
    </row>
    <row r="35" spans="2:5">
      <c r="B35" s="5" t="s">
        <v>148</v>
      </c>
      <c r="C35" s="6" t="s">
        <v>149</v>
      </c>
      <c r="D35" s="4">
        <v>0</v>
      </c>
      <c r="E35" s="4">
        <v>0</v>
      </c>
    </row>
    <row r="36" spans="2:5" ht="25.5">
      <c r="B36" s="5" t="s">
        <v>150</v>
      </c>
      <c r="C36" s="5" t="s">
        <v>151</v>
      </c>
      <c r="D36" s="4">
        <v>19471750.199999999</v>
      </c>
      <c r="E36" s="4">
        <v>36412736.307250001</v>
      </c>
    </row>
    <row r="37" spans="2:5" ht="25.5">
      <c r="B37" s="5" t="s">
        <v>152</v>
      </c>
      <c r="C37" s="5" t="s">
        <v>153</v>
      </c>
      <c r="D37" s="4">
        <v>279558.09999999998</v>
      </c>
      <c r="E37" s="4">
        <v>459521.35466100444</v>
      </c>
    </row>
    <row r="38" spans="2:5" ht="25.5">
      <c r="B38" s="5" t="s">
        <v>154</v>
      </c>
      <c r="C38" s="5" t="s">
        <v>155</v>
      </c>
      <c r="D38" s="4">
        <v>1473530.7</v>
      </c>
      <c r="E38" s="4">
        <v>1907346.9068099998</v>
      </c>
    </row>
    <row r="39" spans="2:5">
      <c r="B39" s="5" t="s">
        <v>156</v>
      </c>
      <c r="C39" s="6" t="s">
        <v>157</v>
      </c>
      <c r="D39" s="4">
        <v>21224839</v>
      </c>
      <c r="E39" s="4">
        <f>E36+E37+E38</f>
        <v>38779604.568721004</v>
      </c>
    </row>
    <row r="40" spans="2:5">
      <c r="B40" s="5" t="s">
        <v>158</v>
      </c>
      <c r="C40" s="5" t="s">
        <v>159</v>
      </c>
      <c r="D40" s="4">
        <v>2111575.9</v>
      </c>
      <c r="E40" s="4">
        <v>2160300.261653333</v>
      </c>
    </row>
    <row r="41" spans="2:5">
      <c r="B41" s="5" t="s">
        <v>160</v>
      </c>
      <c r="C41" s="5" t="s">
        <v>161</v>
      </c>
      <c r="D41" s="4">
        <v>164173.9</v>
      </c>
      <c r="E41" s="4">
        <v>173444.71855999995</v>
      </c>
    </row>
    <row r="42" spans="2:5" ht="25.5">
      <c r="B42" s="5" t="s">
        <v>162</v>
      </c>
      <c r="C42" s="5" t="s">
        <v>163</v>
      </c>
      <c r="D42" s="4">
        <v>0</v>
      </c>
      <c r="E42" s="4">
        <v>0</v>
      </c>
    </row>
    <row r="43" spans="2:5">
      <c r="B43" s="5" t="s">
        <v>164</v>
      </c>
      <c r="C43" s="6" t="s">
        <v>165</v>
      </c>
      <c r="D43" s="4">
        <v>73555835.299999997</v>
      </c>
      <c r="E43" s="4">
        <f>E12+E17+E20+E28+E34+E39+E40+E41</f>
        <v>97437353.709010825</v>
      </c>
    </row>
    <row r="44" spans="2:5">
      <c r="B44" s="5" t="s">
        <v>10</v>
      </c>
      <c r="C44" s="6" t="s">
        <v>166</v>
      </c>
      <c r="D44" s="4">
        <v>0</v>
      </c>
      <c r="E44" s="4">
        <v>0</v>
      </c>
    </row>
    <row r="45" spans="2:5">
      <c r="B45" s="5" t="s">
        <v>167</v>
      </c>
      <c r="C45" s="6" t="s">
        <v>168</v>
      </c>
      <c r="D45" s="4">
        <v>0</v>
      </c>
      <c r="E45" s="4">
        <v>0</v>
      </c>
    </row>
    <row r="46" spans="2:5">
      <c r="B46" s="5" t="s">
        <v>169</v>
      </c>
      <c r="C46" s="6" t="s">
        <v>170</v>
      </c>
      <c r="D46" s="4">
        <v>0</v>
      </c>
      <c r="E46" s="4">
        <v>0</v>
      </c>
    </row>
    <row r="47" spans="2:5" ht="25.5">
      <c r="B47" s="5" t="s">
        <v>171</v>
      </c>
      <c r="C47" s="5" t="s">
        <v>172</v>
      </c>
      <c r="D47" s="4">
        <v>247949</v>
      </c>
      <c r="E47" s="4">
        <v>174479.48791</v>
      </c>
    </row>
    <row r="48" spans="2:5">
      <c r="B48" s="5" t="s">
        <v>173</v>
      </c>
      <c r="C48" s="5" t="s">
        <v>174</v>
      </c>
      <c r="D48" s="4">
        <v>0</v>
      </c>
      <c r="E48" s="4">
        <v>0</v>
      </c>
    </row>
    <row r="49" spans="2:5" ht="25.5">
      <c r="B49" s="5" t="s">
        <v>175</v>
      </c>
      <c r="C49" s="5" t="s">
        <v>176</v>
      </c>
      <c r="D49" s="4">
        <v>309515.40000000002</v>
      </c>
      <c r="E49" s="4">
        <v>201606.33991000001</v>
      </c>
    </row>
    <row r="50" spans="2:5">
      <c r="B50" s="5" t="s">
        <v>177</v>
      </c>
      <c r="C50" s="5" t="s">
        <v>178</v>
      </c>
      <c r="D50" s="4">
        <v>5767389.7000000002</v>
      </c>
      <c r="E50" s="4">
        <v>1167242.6574399995</v>
      </c>
    </row>
    <row r="51" spans="2:5">
      <c r="B51" s="5" t="s">
        <v>179</v>
      </c>
      <c r="C51" s="6" t="s">
        <v>180</v>
      </c>
      <c r="D51" s="4">
        <v>6324854.0999999996</v>
      </c>
      <c r="E51" s="4">
        <f>E47+E49+E50</f>
        <v>1543328.4852599995</v>
      </c>
    </row>
    <row r="52" spans="2:5">
      <c r="B52" s="5" t="s">
        <v>181</v>
      </c>
      <c r="C52" s="6" t="s">
        <v>182</v>
      </c>
      <c r="D52" s="4">
        <v>0</v>
      </c>
      <c r="E52" s="4">
        <v>0</v>
      </c>
    </row>
    <row r="53" spans="2:5">
      <c r="B53" s="5" t="s">
        <v>183</v>
      </c>
      <c r="C53" s="5" t="s">
        <v>184</v>
      </c>
      <c r="D53" s="4">
        <v>0</v>
      </c>
      <c r="E53" s="4">
        <v>0</v>
      </c>
    </row>
    <row r="54" spans="2:5">
      <c r="B54" s="5" t="s">
        <v>185</v>
      </c>
      <c r="C54" s="5" t="s">
        <v>186</v>
      </c>
      <c r="D54" s="4">
        <v>0</v>
      </c>
      <c r="E54" s="4">
        <v>0</v>
      </c>
    </row>
    <row r="55" spans="2:5">
      <c r="B55" s="5" t="s">
        <v>187</v>
      </c>
      <c r="C55" s="5" t="s">
        <v>188</v>
      </c>
      <c r="D55" s="4">
        <v>235354.7</v>
      </c>
      <c r="E55" s="4">
        <v>941438.83932999999</v>
      </c>
    </row>
    <row r="56" spans="2:5">
      <c r="B56" s="5" t="s">
        <v>189</v>
      </c>
      <c r="C56" s="5" t="s">
        <v>190</v>
      </c>
      <c r="D56" s="4">
        <v>19073.5</v>
      </c>
      <c r="E56" s="4">
        <v>0</v>
      </c>
    </row>
    <row r="57" spans="2:5">
      <c r="B57" s="5" t="s">
        <v>191</v>
      </c>
      <c r="C57" s="5" t="s">
        <v>192</v>
      </c>
      <c r="D57" s="4">
        <v>0</v>
      </c>
      <c r="E57" s="4">
        <v>0</v>
      </c>
    </row>
    <row r="58" spans="2:5">
      <c r="B58" s="5" t="s">
        <v>193</v>
      </c>
      <c r="C58" s="5" t="s">
        <v>194</v>
      </c>
      <c r="D58" s="4">
        <v>0</v>
      </c>
      <c r="E58" s="4">
        <v>0</v>
      </c>
    </row>
    <row r="59" spans="2:5" ht="25.5">
      <c r="B59" s="5" t="s">
        <v>195</v>
      </c>
      <c r="C59" s="6" t="s">
        <v>196</v>
      </c>
      <c r="D59" s="4">
        <v>254428.2</v>
      </c>
      <c r="E59" s="4">
        <f>E53+E54+E55+E56+E57+E58</f>
        <v>941438.83932999999</v>
      </c>
    </row>
    <row r="60" spans="2:5">
      <c r="B60" s="5" t="s">
        <v>197</v>
      </c>
      <c r="C60" s="6" t="s">
        <v>198</v>
      </c>
      <c r="D60" s="4">
        <v>0</v>
      </c>
      <c r="E60" s="4">
        <v>0</v>
      </c>
    </row>
    <row r="61" spans="2:5">
      <c r="B61" s="5" t="s">
        <v>199</v>
      </c>
      <c r="C61" s="5" t="s">
        <v>200</v>
      </c>
      <c r="D61" s="4">
        <v>1440.6</v>
      </c>
      <c r="E61" s="4">
        <v>201440.61684</v>
      </c>
    </row>
    <row r="62" spans="2:5">
      <c r="B62" s="5" t="s">
        <v>201</v>
      </c>
      <c r="C62" s="5" t="s">
        <v>202</v>
      </c>
      <c r="D62" s="4">
        <v>249.7</v>
      </c>
      <c r="E62" s="4">
        <v>382.37214999985702</v>
      </c>
    </row>
    <row r="63" spans="2:5">
      <c r="B63" s="5" t="s">
        <v>203</v>
      </c>
      <c r="C63" s="5" t="s">
        <v>204</v>
      </c>
      <c r="D63" s="4">
        <v>453435.5</v>
      </c>
      <c r="E63" s="4">
        <v>281692.14645</v>
      </c>
    </row>
    <row r="64" spans="2:5">
      <c r="B64" s="5" t="s">
        <v>205</v>
      </c>
      <c r="C64" s="5" t="s">
        <v>206</v>
      </c>
      <c r="D64" s="4">
        <v>0</v>
      </c>
      <c r="E64" s="4">
        <v>156040.98699999999</v>
      </c>
    </row>
    <row r="65" spans="2:5">
      <c r="B65" s="5" t="s">
        <v>207</v>
      </c>
      <c r="C65" s="5" t="s">
        <v>208</v>
      </c>
      <c r="D65" s="4">
        <v>756530.1</v>
      </c>
      <c r="E65" s="4">
        <v>442693.83839999995</v>
      </c>
    </row>
    <row r="66" spans="2:5" ht="25.5">
      <c r="B66" s="5" t="s">
        <v>209</v>
      </c>
      <c r="C66" s="5" t="s">
        <v>210</v>
      </c>
      <c r="D66" s="4">
        <v>0</v>
      </c>
      <c r="E66" s="4">
        <v>0</v>
      </c>
    </row>
    <row r="67" spans="2:5" ht="25.5">
      <c r="B67" s="5" t="s">
        <v>211</v>
      </c>
      <c r="C67" s="5" t="s">
        <v>212</v>
      </c>
      <c r="D67" s="4">
        <v>0</v>
      </c>
      <c r="E67" s="4">
        <v>0</v>
      </c>
    </row>
    <row r="68" spans="2:5" ht="25.5">
      <c r="B68" s="5" t="s">
        <v>213</v>
      </c>
      <c r="C68" s="5" t="s">
        <v>214</v>
      </c>
      <c r="D68" s="4">
        <v>0</v>
      </c>
      <c r="E68" s="4">
        <v>0</v>
      </c>
    </row>
    <row r="69" spans="2:5">
      <c r="B69" s="5" t="s">
        <v>215</v>
      </c>
      <c r="C69" s="5" t="s">
        <v>216</v>
      </c>
      <c r="D69" s="4">
        <v>0</v>
      </c>
      <c r="E69" s="4">
        <v>0</v>
      </c>
    </row>
    <row r="70" spans="2:5" ht="25.5">
      <c r="B70" s="5" t="s">
        <v>217</v>
      </c>
      <c r="C70" s="5" t="s">
        <v>218</v>
      </c>
      <c r="D70" s="4">
        <v>0</v>
      </c>
      <c r="E70" s="4">
        <v>0</v>
      </c>
    </row>
    <row r="71" spans="2:5">
      <c r="B71" s="5" t="s">
        <v>219</v>
      </c>
      <c r="C71" s="5" t="s">
        <v>198</v>
      </c>
      <c r="D71" s="4">
        <v>492119.7</v>
      </c>
      <c r="E71" s="4">
        <v>738723.15422000003</v>
      </c>
    </row>
    <row r="72" spans="2:5" ht="25.5">
      <c r="B72" s="5" t="s">
        <v>220</v>
      </c>
      <c r="C72" s="6" t="s">
        <v>221</v>
      </c>
      <c r="D72" s="4">
        <v>1703775.6</v>
      </c>
      <c r="E72" s="4">
        <f>E61+E62+E63+E64+E65+E66+E67+E68+E69+E70+E71</f>
        <v>1820973.1150599997</v>
      </c>
    </row>
    <row r="73" spans="2:5">
      <c r="B73" s="5" t="s">
        <v>222</v>
      </c>
      <c r="C73" s="5" t="s">
        <v>223</v>
      </c>
      <c r="D73" s="4">
        <v>0</v>
      </c>
      <c r="E73" s="4">
        <v>0</v>
      </c>
    </row>
    <row r="74" spans="2:5">
      <c r="B74" s="5" t="s">
        <v>224</v>
      </c>
      <c r="C74" s="5" t="s">
        <v>225</v>
      </c>
      <c r="D74" s="4">
        <v>0</v>
      </c>
      <c r="E74" s="4">
        <v>0</v>
      </c>
    </row>
    <row r="75" spans="2:5" ht="25.5">
      <c r="B75" s="5" t="s">
        <v>226</v>
      </c>
      <c r="C75" s="5" t="s">
        <v>227</v>
      </c>
      <c r="D75" s="4">
        <v>29576311.199999999</v>
      </c>
      <c r="E75" s="4">
        <v>51372705.334383726</v>
      </c>
    </row>
    <row r="76" spans="2:5">
      <c r="B76" s="5" t="s">
        <v>228</v>
      </c>
      <c r="C76" s="6" t="s">
        <v>229</v>
      </c>
      <c r="D76" s="4">
        <v>0</v>
      </c>
      <c r="E76" s="4">
        <v>0</v>
      </c>
    </row>
    <row r="77" spans="2:5" ht="25.5">
      <c r="B77" s="5" t="s">
        <v>230</v>
      </c>
      <c r="C77" s="5" t="s">
        <v>231</v>
      </c>
      <c r="D77" s="4">
        <v>1883811.3</v>
      </c>
      <c r="E77" s="4">
        <v>1723191.8520042982</v>
      </c>
    </row>
    <row r="78" spans="2:5" ht="25.5">
      <c r="B78" s="5" t="s">
        <v>232</v>
      </c>
      <c r="C78" s="5" t="s">
        <v>233</v>
      </c>
      <c r="D78" s="4">
        <v>1587105.3</v>
      </c>
      <c r="E78" s="4">
        <v>2000553.8060500002</v>
      </c>
    </row>
    <row r="79" spans="2:5" ht="25.5">
      <c r="B79" s="5" t="s">
        <v>234</v>
      </c>
      <c r="C79" s="5" t="s">
        <v>235</v>
      </c>
      <c r="D79" s="4">
        <v>3124448.1</v>
      </c>
      <c r="E79" s="4">
        <v>3389164.598633464</v>
      </c>
    </row>
    <row r="80" spans="2:5" ht="25.5">
      <c r="B80" s="5" t="s">
        <v>236</v>
      </c>
      <c r="C80" s="6" t="s">
        <v>237</v>
      </c>
      <c r="D80" s="4">
        <v>6595364.7000000002</v>
      </c>
      <c r="E80" s="4">
        <f>E77+E78+E79</f>
        <v>7112910.2566877622</v>
      </c>
    </row>
    <row r="81" spans="1:120">
      <c r="B81" s="5" t="s">
        <v>238</v>
      </c>
      <c r="C81" s="6" t="s">
        <v>239</v>
      </c>
      <c r="D81" s="4">
        <v>44454733.799999997</v>
      </c>
      <c r="E81" s="4">
        <v>62791356.030721486</v>
      </c>
    </row>
    <row r="82" spans="1:120">
      <c r="B82" s="5" t="s">
        <v>240</v>
      </c>
      <c r="C82" s="6" t="s">
        <v>241</v>
      </c>
      <c r="D82" s="4">
        <v>0</v>
      </c>
      <c r="E82" s="4">
        <v>0</v>
      </c>
    </row>
    <row r="83" spans="1:120">
      <c r="B83" s="5" t="s">
        <v>242</v>
      </c>
      <c r="C83" s="5" t="s">
        <v>243</v>
      </c>
      <c r="D83" s="4">
        <v>6243016</v>
      </c>
      <c r="E83" s="4">
        <v>6243016</v>
      </c>
    </row>
    <row r="84" spans="1:120">
      <c r="B84" s="5" t="s">
        <v>244</v>
      </c>
      <c r="C84" s="5" t="s">
        <v>245</v>
      </c>
      <c r="D84" s="4">
        <v>4441895.7</v>
      </c>
      <c r="E84" s="4">
        <v>4441895.7</v>
      </c>
    </row>
    <row r="85" spans="1:120">
      <c r="B85" s="5" t="s">
        <v>246</v>
      </c>
      <c r="C85" s="5" t="s">
        <v>247</v>
      </c>
      <c r="D85" s="4">
        <v>0</v>
      </c>
      <c r="E85" s="4">
        <v>0</v>
      </c>
    </row>
    <row r="86" spans="1:120" ht="25.5">
      <c r="B86" s="5" t="s">
        <v>248</v>
      </c>
      <c r="C86" s="5" t="s">
        <v>249</v>
      </c>
      <c r="D86" s="4">
        <v>318137.2</v>
      </c>
      <c r="E86" s="4">
        <v>81022.251909999992</v>
      </c>
    </row>
    <row r="87" spans="1:120" ht="25.5">
      <c r="B87" s="5" t="s">
        <v>250</v>
      </c>
      <c r="C87" s="5" t="s">
        <v>251</v>
      </c>
      <c r="D87" s="4">
        <v>0</v>
      </c>
      <c r="E87" s="4">
        <v>0</v>
      </c>
    </row>
    <row r="88" spans="1:120">
      <c r="B88" s="5" t="s">
        <v>252</v>
      </c>
      <c r="C88" s="5" t="s">
        <v>253</v>
      </c>
      <c r="D88" s="4">
        <v>0</v>
      </c>
      <c r="E88" s="4">
        <v>0</v>
      </c>
    </row>
    <row r="89" spans="1:120">
      <c r="B89" s="5" t="s">
        <v>254</v>
      </c>
      <c r="C89" s="5" t="s">
        <v>255</v>
      </c>
      <c r="D89" s="4">
        <v>18098052.600000001</v>
      </c>
      <c r="E89" s="4">
        <v>23880063.717910074</v>
      </c>
    </row>
    <row r="90" spans="1:120">
      <c r="B90" s="5" t="s">
        <v>256</v>
      </c>
      <c r="C90" s="6" t="s">
        <v>257</v>
      </c>
      <c r="D90" s="4">
        <v>29101101.5</v>
      </c>
      <c r="E90" s="4">
        <v>34645997.678290069</v>
      </c>
    </row>
    <row r="91" spans="1:120" ht="25.5">
      <c r="B91" s="5" t="s">
        <v>258</v>
      </c>
      <c r="C91" s="6" t="s">
        <v>259</v>
      </c>
      <c r="D91" s="4">
        <v>73555835.299999997</v>
      </c>
      <c r="E91" s="4">
        <v>97437353.70901157</v>
      </c>
    </row>
    <row r="92" spans="1:120">
      <c r="A92" t="s">
        <v>88</v>
      </c>
      <c r="B92" t="s">
        <v>88</v>
      </c>
      <c r="C92" t="s">
        <v>88</v>
      </c>
      <c r="D92" t="s">
        <v>88</v>
      </c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</row>
    <row r="93" spans="1:120" ht="38.25">
      <c r="E93" s="3" t="s">
        <v>783</v>
      </c>
    </row>
    <row r="94" spans="1:120" ht="38.25">
      <c r="E94" s="3" t="s">
        <v>89</v>
      </c>
    </row>
  </sheetData>
  <mergeCells count="1">
    <mergeCell ref="BP92:DP92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48"/>
  <sheetViews>
    <sheetView topLeftCell="A22" workbookViewId="0">
      <selection activeCell="C6" sqref="C6"/>
    </sheetView>
  </sheetViews>
  <sheetFormatPr defaultRowHeight="12.75"/>
  <cols>
    <col min="3" max="3" width="33.140625" customWidth="1"/>
    <col min="4" max="21" width="17.5703125" customWidth="1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2</v>
      </c>
    </row>
    <row r="4" spans="1:5">
      <c r="E4" s="3" t="s">
        <v>3</v>
      </c>
    </row>
    <row r="5" spans="1:5">
      <c r="B5" s="2" t="s">
        <v>4</v>
      </c>
      <c r="C5" s="2" t="s">
        <v>5</v>
      </c>
      <c r="D5" s="2" t="s">
        <v>6</v>
      </c>
      <c r="E5" s="2" t="s">
        <v>7</v>
      </c>
    </row>
    <row r="6" spans="1:5">
      <c r="B6" s="5" t="s">
        <v>8</v>
      </c>
      <c r="C6" s="6" t="s">
        <v>9</v>
      </c>
      <c r="D6" s="4">
        <v>0</v>
      </c>
      <c r="E6" s="4">
        <v>0</v>
      </c>
    </row>
    <row r="7" spans="1:5">
      <c r="B7" s="5" t="s">
        <v>10</v>
      </c>
      <c r="C7" s="5" t="s">
        <v>11</v>
      </c>
      <c r="D7" s="4">
        <v>69687366.799999997</v>
      </c>
      <c r="E7" s="4">
        <v>109868114.474463</v>
      </c>
    </row>
    <row r="8" spans="1:5">
      <c r="B8" s="5" t="s">
        <v>12</v>
      </c>
      <c r="C8" s="5" t="s">
        <v>13</v>
      </c>
      <c r="D8" s="4">
        <v>1909141.5</v>
      </c>
      <c r="E8" s="4">
        <v>2254931.4327400001</v>
      </c>
    </row>
    <row r="9" spans="1:5" ht="25.5">
      <c r="B9" s="5" t="s">
        <v>14</v>
      </c>
      <c r="C9" s="5" t="s">
        <v>15</v>
      </c>
      <c r="D9" s="4">
        <v>45816256.700000003</v>
      </c>
      <c r="E9" s="4">
        <v>78456208.804769993</v>
      </c>
    </row>
    <row r="10" spans="1:5" ht="25.5">
      <c r="B10" s="5" t="s">
        <v>16</v>
      </c>
      <c r="C10" s="6" t="s">
        <v>17</v>
      </c>
      <c r="D10" s="4">
        <v>21961968.600000001</v>
      </c>
      <c r="E10" s="4">
        <v>29156974.236952987</v>
      </c>
    </row>
    <row r="11" spans="1:5" ht="25.5">
      <c r="B11" s="5" t="s">
        <v>18</v>
      </c>
      <c r="C11" s="5" t="s">
        <v>19</v>
      </c>
      <c r="D11" s="4">
        <v>-11779019.699999999</v>
      </c>
      <c r="E11" s="4">
        <v>21796394.161837835</v>
      </c>
    </row>
    <row r="12" spans="1:5" ht="25.5">
      <c r="B12" s="5" t="s">
        <v>20</v>
      </c>
      <c r="C12" s="5" t="s">
        <v>21</v>
      </c>
      <c r="D12" s="4">
        <v>10428336</v>
      </c>
      <c r="E12" s="4">
        <v>16940986.076834716</v>
      </c>
    </row>
    <row r="13" spans="1:5">
      <c r="B13" s="5" t="s">
        <v>22</v>
      </c>
      <c r="C13" s="6" t="s">
        <v>23</v>
      </c>
      <c r="D13" s="4">
        <v>20611284.899999999</v>
      </c>
      <c r="E13" s="4">
        <v>24301566.151949871</v>
      </c>
    </row>
    <row r="14" spans="1:5">
      <c r="B14" s="5" t="s">
        <v>24</v>
      </c>
      <c r="C14" s="5" t="s">
        <v>25</v>
      </c>
      <c r="D14" s="4">
        <v>11062366.699999999</v>
      </c>
      <c r="E14" s="4">
        <v>14784615.612310007</v>
      </c>
    </row>
    <row r="15" spans="1:5" ht="25.5">
      <c r="B15" s="5" t="s">
        <v>26</v>
      </c>
      <c r="C15" s="5" t="s">
        <v>27</v>
      </c>
      <c r="D15" s="4">
        <v>1260840.3999999999</v>
      </c>
      <c r="E15" s="4">
        <v>2817438.8198380042</v>
      </c>
    </row>
    <row r="16" spans="1:5" ht="25.5">
      <c r="B16" s="5" t="s">
        <v>28</v>
      </c>
      <c r="C16" s="5" t="s">
        <v>29</v>
      </c>
      <c r="D16" s="4">
        <v>127587.9</v>
      </c>
      <c r="E16" s="4">
        <v>263865.21236</v>
      </c>
    </row>
    <row r="17" spans="2:5">
      <c r="B17" s="5" t="s">
        <v>30</v>
      </c>
      <c r="C17" s="6" t="s">
        <v>31</v>
      </c>
      <c r="D17" s="4">
        <v>9673938.4000000004</v>
      </c>
      <c r="E17" s="4">
        <v>11703311.580112003</v>
      </c>
    </row>
    <row r="18" spans="2:5" ht="25.5">
      <c r="B18" s="5" t="s">
        <v>32</v>
      </c>
      <c r="C18" s="5" t="s">
        <v>33</v>
      </c>
      <c r="D18" s="4">
        <v>-961833</v>
      </c>
      <c r="E18" s="4">
        <v>252829.06492673827</v>
      </c>
    </row>
    <row r="19" spans="2:5" ht="38.25">
      <c r="B19" s="5" t="s">
        <v>34</v>
      </c>
      <c r="C19" s="5" t="s">
        <v>35</v>
      </c>
      <c r="D19" s="4">
        <v>30696</v>
      </c>
      <c r="E19" s="4">
        <v>-179963.28164647118</v>
      </c>
    </row>
    <row r="20" spans="2:5" ht="25.5">
      <c r="B20" s="5" t="s">
        <v>36</v>
      </c>
      <c r="C20" s="5" t="s">
        <v>37</v>
      </c>
      <c r="D20" s="4">
        <v>514546.8</v>
      </c>
      <c r="E20" s="4">
        <v>264716.53498223971</v>
      </c>
    </row>
    <row r="21" spans="2:5">
      <c r="B21" s="5" t="s">
        <v>38</v>
      </c>
      <c r="C21" s="6" t="s">
        <v>39</v>
      </c>
      <c r="D21" s="4">
        <v>9257348.1999999993</v>
      </c>
      <c r="E21" s="4">
        <v>12040893.898374511</v>
      </c>
    </row>
    <row r="22" spans="2:5">
      <c r="B22" s="5" t="s">
        <v>40</v>
      </c>
      <c r="C22" s="5" t="s">
        <v>41</v>
      </c>
      <c r="D22" s="4">
        <v>-2564169.5</v>
      </c>
      <c r="E22" s="4">
        <v>-3241940.5134099997</v>
      </c>
    </row>
    <row r="23" spans="2:5" ht="25.5">
      <c r="B23" s="5" t="s">
        <v>42</v>
      </c>
      <c r="C23" s="5" t="s">
        <v>43</v>
      </c>
      <c r="D23" s="4">
        <v>451173.2</v>
      </c>
      <c r="E23" s="4">
        <v>661771.67054000008</v>
      </c>
    </row>
    <row r="24" spans="2:5">
      <c r="B24" s="5" t="s">
        <v>44</v>
      </c>
      <c r="C24" s="5" t="s">
        <v>45</v>
      </c>
      <c r="D24" s="4">
        <v>4884880.7</v>
      </c>
      <c r="E24" s="4">
        <v>7160407.6253900006</v>
      </c>
    </row>
    <row r="25" spans="2:5" ht="25.5">
      <c r="B25" s="5" t="s">
        <v>46</v>
      </c>
      <c r="C25" s="6" t="s">
        <v>47</v>
      </c>
      <c r="D25" s="4">
        <v>14125821.1</v>
      </c>
      <c r="E25" s="4">
        <v>16840911.036095358</v>
      </c>
    </row>
    <row r="26" spans="2:5">
      <c r="B26" s="5" t="s">
        <v>48</v>
      </c>
      <c r="C26" s="5" t="s">
        <v>49</v>
      </c>
      <c r="D26" s="4">
        <v>0</v>
      </c>
      <c r="E26" s="4">
        <v>0</v>
      </c>
    </row>
    <row r="27" spans="2:5">
      <c r="B27" s="5" t="s">
        <v>50</v>
      </c>
      <c r="C27" s="5" t="s">
        <v>51</v>
      </c>
      <c r="D27" s="4">
        <v>8763</v>
      </c>
      <c r="E27" s="4">
        <v>16797.182809999998</v>
      </c>
    </row>
    <row r="28" spans="2:5">
      <c r="B28" s="5" t="s">
        <v>52</v>
      </c>
      <c r="C28" s="5" t="s">
        <v>53</v>
      </c>
      <c r="D28" s="4">
        <v>48793.7</v>
      </c>
      <c r="E28" s="4">
        <v>483883.70451000001</v>
      </c>
    </row>
    <row r="29" spans="2:5">
      <c r="B29" s="5" t="s">
        <v>54</v>
      </c>
      <c r="C29" s="5" t="s">
        <v>55</v>
      </c>
      <c r="D29" s="4">
        <v>8729319.8000000007</v>
      </c>
      <c r="E29" s="4">
        <v>9799313.352</v>
      </c>
    </row>
    <row r="30" spans="2:5">
      <c r="B30" s="5" t="s">
        <v>56</v>
      </c>
      <c r="C30" s="5" t="s">
        <v>57</v>
      </c>
      <c r="D30" s="4">
        <v>892135.3</v>
      </c>
      <c r="E30" s="4">
        <v>694788.90506333299</v>
      </c>
    </row>
    <row r="31" spans="2:5">
      <c r="B31" s="5" t="s">
        <v>58</v>
      </c>
      <c r="C31" s="5" t="s">
        <v>59</v>
      </c>
      <c r="D31" s="4">
        <v>51449</v>
      </c>
      <c r="E31" s="4">
        <v>120670.95355000001</v>
      </c>
    </row>
    <row r="32" spans="2:5">
      <c r="B32" s="5" t="s">
        <v>60</v>
      </c>
      <c r="C32" s="5" t="s">
        <v>61</v>
      </c>
      <c r="D32" s="4">
        <v>102305.60000000001</v>
      </c>
      <c r="E32" s="4">
        <v>126080.27007</v>
      </c>
    </row>
    <row r="33" spans="1:120" ht="25.5">
      <c r="B33" s="5" t="s">
        <v>62</v>
      </c>
      <c r="C33" s="5" t="s">
        <v>63</v>
      </c>
      <c r="D33" s="4">
        <v>9652</v>
      </c>
      <c r="E33" s="4">
        <v>82836.177710000033</v>
      </c>
    </row>
    <row r="34" spans="1:120" ht="25.5">
      <c r="B34" s="5" t="s">
        <v>64</v>
      </c>
      <c r="C34" s="5" t="s">
        <v>65</v>
      </c>
      <c r="D34" s="4">
        <v>60866.8</v>
      </c>
      <c r="E34" s="4">
        <v>114767.64076000001</v>
      </c>
    </row>
    <row r="35" spans="1:120">
      <c r="B35" s="5" t="s">
        <v>66</v>
      </c>
      <c r="C35" s="5" t="s">
        <v>67</v>
      </c>
      <c r="D35" s="4">
        <v>0</v>
      </c>
      <c r="E35" s="4">
        <v>-10042568.774893332</v>
      </c>
    </row>
    <row r="36" spans="1:120" ht="25.5">
      <c r="B36" s="5" t="s">
        <v>68</v>
      </c>
      <c r="C36" s="6" t="s">
        <v>69</v>
      </c>
      <c r="D36" s="4">
        <v>4478686.9000000004</v>
      </c>
      <c r="E36" s="4">
        <v>6798342.261202028</v>
      </c>
    </row>
    <row r="37" spans="1:120">
      <c r="B37" s="5" t="s">
        <v>70</v>
      </c>
      <c r="C37" s="5" t="s">
        <v>71</v>
      </c>
      <c r="D37" s="4">
        <v>394280.1</v>
      </c>
      <c r="E37" s="4">
        <v>-708274.61716000002</v>
      </c>
    </row>
    <row r="38" spans="1:120" ht="25.5">
      <c r="B38" s="5" t="s">
        <v>72</v>
      </c>
      <c r="C38" s="6" t="s">
        <v>73</v>
      </c>
      <c r="D38" s="4">
        <v>4084406.8</v>
      </c>
      <c r="E38" s="4">
        <v>6090067.6440420281</v>
      </c>
    </row>
    <row r="39" spans="1:120" ht="25.5">
      <c r="B39" s="5" t="s">
        <v>74</v>
      </c>
      <c r="C39" s="5" t="s">
        <v>75</v>
      </c>
      <c r="D39" s="4">
        <v>0</v>
      </c>
      <c r="E39" s="4">
        <v>0</v>
      </c>
    </row>
    <row r="40" spans="1:120" ht="25.5">
      <c r="B40" s="5" t="s">
        <v>76</v>
      </c>
      <c r="C40" s="6" t="s">
        <v>77</v>
      </c>
      <c r="D40" s="4">
        <v>4084406.8</v>
      </c>
      <c r="E40" s="4">
        <v>6090067.6440420281</v>
      </c>
    </row>
    <row r="41" spans="1:120" ht="25.5">
      <c r="B41" s="5" t="s">
        <v>78</v>
      </c>
      <c r="C41" s="5" t="s">
        <v>79</v>
      </c>
      <c r="D41" s="4">
        <v>318137.2</v>
      </c>
      <c r="E41" s="4">
        <v>81022.251909999992</v>
      </c>
    </row>
    <row r="42" spans="1:120" ht="25.5">
      <c r="B42" s="5" t="s">
        <v>80</v>
      </c>
      <c r="C42" s="5" t="s">
        <v>81</v>
      </c>
      <c r="D42" s="4">
        <v>0</v>
      </c>
      <c r="E42" s="4">
        <v>0</v>
      </c>
    </row>
    <row r="43" spans="1:120">
      <c r="B43" s="5" t="s">
        <v>82</v>
      </c>
      <c r="C43" s="5" t="s">
        <v>83</v>
      </c>
      <c r="D43" s="4">
        <v>0</v>
      </c>
      <c r="E43" s="4">
        <v>0</v>
      </c>
    </row>
    <row r="44" spans="1:120">
      <c r="B44" s="5" t="s">
        <v>84</v>
      </c>
      <c r="C44" s="6" t="s">
        <v>85</v>
      </c>
      <c r="D44" s="4">
        <v>4402544</v>
      </c>
      <c r="E44" s="4">
        <v>6171089.8959520282</v>
      </c>
    </row>
    <row r="45" spans="1:120" ht="25.5">
      <c r="B45" s="5" t="s">
        <v>86</v>
      </c>
      <c r="C45" s="6" t="s">
        <v>87</v>
      </c>
      <c r="D45" s="4">
        <v>0</v>
      </c>
      <c r="E45" s="4">
        <v>0</v>
      </c>
    </row>
    <row r="46" spans="1:120">
      <c r="A46" t="s">
        <v>88</v>
      </c>
      <c r="B46" t="s">
        <v>88</v>
      </c>
      <c r="C46" t="s">
        <v>88</v>
      </c>
      <c r="D46" t="s">
        <v>88</v>
      </c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</row>
    <row r="47" spans="1:120" ht="38.25">
      <c r="E47" s="3" t="s">
        <v>783</v>
      </c>
    </row>
    <row r="48" spans="1:120" ht="38.25">
      <c r="E48" s="3" t="s">
        <v>89</v>
      </c>
    </row>
  </sheetData>
  <mergeCells count="1">
    <mergeCell ref="BP46:DP46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P25"/>
  <sheetViews>
    <sheetView topLeftCell="A16" workbookViewId="0"/>
  </sheetViews>
  <sheetFormatPr defaultRowHeight="12.75"/>
  <cols>
    <col min="3" max="3" width="33.140625" customWidth="1"/>
    <col min="4" max="21" width="17.5703125" customWidth="1"/>
  </cols>
  <sheetData>
    <row r="1" spans="1:11">
      <c r="A1" s="1" t="s">
        <v>0</v>
      </c>
    </row>
    <row r="2" spans="1:11">
      <c r="A2" s="1" t="s">
        <v>1</v>
      </c>
    </row>
    <row r="3" spans="1:11">
      <c r="B3" s="1" t="s">
        <v>768</v>
      </c>
    </row>
    <row r="4" spans="1:11">
      <c r="K4" s="3" t="s">
        <v>3</v>
      </c>
    </row>
    <row r="5" spans="1:11" ht="25.5">
      <c r="B5" s="2" t="s">
        <v>4</v>
      </c>
      <c r="C5" s="2" t="s">
        <v>5</v>
      </c>
      <c r="D5" s="2" t="s">
        <v>769</v>
      </c>
      <c r="E5" s="2" t="s">
        <v>770</v>
      </c>
      <c r="F5" s="2" t="s">
        <v>247</v>
      </c>
      <c r="G5" s="2" t="s">
        <v>771</v>
      </c>
      <c r="H5" s="2" t="s">
        <v>772</v>
      </c>
      <c r="I5" s="2" t="s">
        <v>773</v>
      </c>
      <c r="J5" s="2" t="s">
        <v>774</v>
      </c>
      <c r="K5" s="2" t="s">
        <v>397</v>
      </c>
    </row>
    <row r="6" spans="1:11" ht="25.5">
      <c r="B6" s="5" t="s">
        <v>22</v>
      </c>
      <c r="C6" s="6" t="s">
        <v>779</v>
      </c>
      <c r="D6" s="4">
        <v>6243016</v>
      </c>
      <c r="E6" s="4">
        <v>4441895.7</v>
      </c>
      <c r="F6" s="4">
        <v>0</v>
      </c>
      <c r="G6" s="4">
        <v>1187291.3</v>
      </c>
      <c r="H6" s="4">
        <v>0</v>
      </c>
      <c r="I6" s="4">
        <v>0</v>
      </c>
      <c r="J6" s="4">
        <v>15886550.6</v>
      </c>
      <c r="K6" s="4">
        <v>27758753.600000001</v>
      </c>
    </row>
    <row r="7" spans="1:11" ht="38.25">
      <c r="B7" s="5" t="s">
        <v>8</v>
      </c>
      <c r="C7" s="5" t="s">
        <v>775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>
      <c r="B8" s="5" t="s">
        <v>10</v>
      </c>
      <c r="C8" s="6" t="s">
        <v>776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25.5">
      <c r="B9" s="5" t="s">
        <v>12</v>
      </c>
      <c r="C9" s="5" t="s">
        <v>77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3776350.3</v>
      </c>
      <c r="K9" s="4">
        <v>3776350.3</v>
      </c>
    </row>
    <row r="10" spans="1:11">
      <c r="B10" s="5" t="s">
        <v>14</v>
      </c>
      <c r="C10" s="5" t="s">
        <v>777</v>
      </c>
      <c r="D10" s="4">
        <v>0</v>
      </c>
      <c r="E10" s="4">
        <v>0</v>
      </c>
      <c r="F10" s="4">
        <v>0</v>
      </c>
      <c r="G10" s="4">
        <v>-869154.2</v>
      </c>
      <c r="H10" s="4">
        <v>0</v>
      </c>
      <c r="I10" s="4">
        <v>0</v>
      </c>
      <c r="J10" s="4">
        <v>0</v>
      </c>
      <c r="K10" s="4">
        <v>-869154.2</v>
      </c>
    </row>
    <row r="11" spans="1:11">
      <c r="B11" s="5" t="s">
        <v>16</v>
      </c>
      <c r="C11" s="5" t="s">
        <v>778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>
      <c r="B12" s="5" t="s">
        <v>18</v>
      </c>
      <c r="C12" s="5" t="s">
        <v>780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-1872904.8</v>
      </c>
      <c r="K12" s="4">
        <v>-1872904.8</v>
      </c>
    </row>
    <row r="13" spans="1:11" ht="25.5">
      <c r="B13" s="5" t="s">
        <v>20</v>
      </c>
      <c r="C13" s="5" t="s">
        <v>721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25.5">
      <c r="B14" s="5" t="s">
        <v>22</v>
      </c>
      <c r="C14" s="6" t="s">
        <v>781</v>
      </c>
      <c r="D14" s="4">
        <v>6243016</v>
      </c>
      <c r="E14" s="4">
        <v>4441895.7</v>
      </c>
      <c r="F14" s="4">
        <v>0</v>
      </c>
      <c r="G14" s="4">
        <v>318137.2</v>
      </c>
      <c r="H14" s="4">
        <v>0</v>
      </c>
      <c r="I14" s="4">
        <v>0</v>
      </c>
      <c r="J14" s="4">
        <v>17789996.100000001</v>
      </c>
      <c r="K14" s="4">
        <v>28793045</v>
      </c>
    </row>
    <row r="15" spans="1:11" ht="38.25">
      <c r="B15" s="5" t="s">
        <v>8</v>
      </c>
      <c r="C15" s="5" t="s">
        <v>775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>
      <c r="B16" s="5" t="s">
        <v>10</v>
      </c>
      <c r="C16" s="6" t="s">
        <v>776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20" ht="25.5">
      <c r="B17" s="5" t="s">
        <v>12</v>
      </c>
      <c r="C17" s="5" t="s">
        <v>77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6090067.5999999996</v>
      </c>
      <c r="K17" s="4">
        <v>6090067.5999999996</v>
      </c>
    </row>
    <row r="18" spans="1:120">
      <c r="B18" s="5" t="s">
        <v>14</v>
      </c>
      <c r="C18" s="5" t="s">
        <v>777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20">
      <c r="B19" s="5" t="s">
        <v>16</v>
      </c>
      <c r="C19" s="5" t="s">
        <v>778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20">
      <c r="B20" s="5" t="s">
        <v>18</v>
      </c>
      <c r="C20" s="5" t="s">
        <v>780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20" ht="25.5">
      <c r="B21" s="5" t="s">
        <v>20</v>
      </c>
      <c r="C21" s="5" t="s">
        <v>721</v>
      </c>
      <c r="D21" s="4">
        <v>0</v>
      </c>
      <c r="E21" s="4">
        <v>0</v>
      </c>
      <c r="F21" s="4">
        <v>0</v>
      </c>
      <c r="G21" s="4">
        <v>-237114.9</v>
      </c>
      <c r="H21" s="4">
        <v>0</v>
      </c>
      <c r="I21" s="4">
        <v>0</v>
      </c>
      <c r="J21" s="4">
        <v>0</v>
      </c>
      <c r="K21" s="4">
        <v>-237114.9</v>
      </c>
    </row>
    <row r="22" spans="1:120" ht="25.5">
      <c r="B22" s="5" t="s">
        <v>22</v>
      </c>
      <c r="C22" s="6" t="s">
        <v>782</v>
      </c>
      <c r="D22" s="4">
        <v>6243016</v>
      </c>
      <c r="E22" s="4">
        <v>4441895.7</v>
      </c>
      <c r="F22" s="4">
        <v>0</v>
      </c>
      <c r="G22" s="4">
        <v>81022.3</v>
      </c>
      <c r="H22" s="4">
        <v>0</v>
      </c>
      <c r="I22" s="4">
        <v>0</v>
      </c>
      <c r="J22" s="4">
        <v>23880063.699999999</v>
      </c>
      <c r="K22" s="4">
        <v>34645997.700000003</v>
      </c>
    </row>
    <row r="23" spans="1:120">
      <c r="A23" t="s">
        <v>88</v>
      </c>
      <c r="B23" t="s">
        <v>88</v>
      </c>
      <c r="D23" t="s">
        <v>88</v>
      </c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1:120" ht="38.25">
      <c r="E24" s="3" t="s">
        <v>783</v>
      </c>
    </row>
    <row r="25" spans="1:120" ht="38.25">
      <c r="E25" s="3" t="s">
        <v>89</v>
      </c>
    </row>
  </sheetData>
  <mergeCells count="1">
    <mergeCell ref="BP23:DP23"/>
  </mergeCell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P66"/>
  <sheetViews>
    <sheetView topLeftCell="A52" workbookViewId="0">
      <selection activeCell="E65" sqref="E65"/>
    </sheetView>
  </sheetViews>
  <sheetFormatPr defaultRowHeight="12.75"/>
  <cols>
    <col min="3" max="3" width="33.140625" customWidth="1"/>
    <col min="4" max="21" width="17.5703125" customWidth="1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260</v>
      </c>
    </row>
    <row r="4" spans="1:5">
      <c r="E4" s="3" t="s">
        <v>3</v>
      </c>
    </row>
    <row r="5" spans="1:5">
      <c r="B5" s="2" t="s">
        <v>4</v>
      </c>
      <c r="C5" s="2" t="s">
        <v>5</v>
      </c>
      <c r="D5" s="2" t="s">
        <v>6</v>
      </c>
      <c r="E5" s="2" t="s">
        <v>7</v>
      </c>
    </row>
    <row r="6" spans="1:5" ht="25.5">
      <c r="B6" s="5" t="s">
        <v>88</v>
      </c>
      <c r="C6" s="6" t="s">
        <v>261</v>
      </c>
      <c r="D6" s="4">
        <v>0</v>
      </c>
      <c r="E6" s="4">
        <v>0</v>
      </c>
    </row>
    <row r="7" spans="1:5">
      <c r="B7" s="5" t="s">
        <v>92</v>
      </c>
      <c r="C7" s="6" t="s">
        <v>262</v>
      </c>
      <c r="D7" s="4">
        <v>63961781.600000001</v>
      </c>
      <c r="E7" s="4">
        <v>110633573.05797994</v>
      </c>
    </row>
    <row r="8" spans="1:5">
      <c r="B8" s="5" t="s">
        <v>94</v>
      </c>
      <c r="C8" s="5" t="s">
        <v>263</v>
      </c>
      <c r="D8" s="4">
        <v>62466705.5</v>
      </c>
      <c r="E8" s="4">
        <v>108945348.72040994</v>
      </c>
    </row>
    <row r="9" spans="1:5">
      <c r="B9" s="5" t="s">
        <v>96</v>
      </c>
      <c r="C9" s="5" t="s">
        <v>264</v>
      </c>
      <c r="D9" s="4">
        <v>190324.1</v>
      </c>
      <c r="E9" s="4">
        <v>639617.53392000007</v>
      </c>
    </row>
    <row r="10" spans="1:5" ht="25.5">
      <c r="B10" s="5" t="s">
        <v>98</v>
      </c>
      <c r="C10" s="5" t="s">
        <v>265</v>
      </c>
      <c r="D10" s="4">
        <v>0</v>
      </c>
      <c r="E10" s="4">
        <v>0</v>
      </c>
    </row>
    <row r="11" spans="1:5" ht="25.5">
      <c r="B11" s="5" t="s">
        <v>100</v>
      </c>
      <c r="C11" s="5" t="s">
        <v>266</v>
      </c>
      <c r="D11" s="4">
        <v>18294.7</v>
      </c>
      <c r="E11" s="4">
        <v>3243.4745600000001</v>
      </c>
    </row>
    <row r="12" spans="1:5">
      <c r="B12" s="5" t="s">
        <v>102</v>
      </c>
      <c r="C12" s="5" t="s">
        <v>267</v>
      </c>
      <c r="D12" s="4">
        <v>0</v>
      </c>
      <c r="E12" s="4">
        <v>0</v>
      </c>
    </row>
    <row r="13" spans="1:5">
      <c r="B13" s="5" t="s">
        <v>268</v>
      </c>
      <c r="C13" s="5" t="s">
        <v>269</v>
      </c>
      <c r="D13" s="4">
        <v>0</v>
      </c>
      <c r="E13" s="4">
        <v>0</v>
      </c>
    </row>
    <row r="14" spans="1:5">
      <c r="B14" s="5" t="s">
        <v>270</v>
      </c>
      <c r="C14" s="5" t="s">
        <v>271</v>
      </c>
      <c r="D14" s="4">
        <v>1286457.3</v>
      </c>
      <c r="E14" s="4">
        <v>1045363.3290900007</v>
      </c>
    </row>
    <row r="15" spans="1:5">
      <c r="B15" s="5" t="s">
        <v>104</v>
      </c>
      <c r="C15" s="6" t="s">
        <v>272</v>
      </c>
      <c r="D15" s="4">
        <v>64169236.5</v>
      </c>
      <c r="E15" s="4">
        <v>106417230.24299997</v>
      </c>
    </row>
    <row r="16" spans="1:5">
      <c r="B16" s="5" t="s">
        <v>106</v>
      </c>
      <c r="C16" s="5" t="s">
        <v>273</v>
      </c>
      <c r="D16" s="4">
        <v>4100641.9</v>
      </c>
      <c r="E16" s="4">
        <v>4501522.8230300006</v>
      </c>
    </row>
    <row r="17" spans="2:5" ht="25.5">
      <c r="B17" s="5" t="s">
        <v>108</v>
      </c>
      <c r="C17" s="5" t="s">
        <v>274</v>
      </c>
      <c r="D17" s="4">
        <v>1203155.5</v>
      </c>
      <c r="E17" s="4">
        <v>1490000</v>
      </c>
    </row>
    <row r="18" spans="2:5">
      <c r="B18" s="5" t="s">
        <v>110</v>
      </c>
      <c r="C18" s="5" t="s">
        <v>275</v>
      </c>
      <c r="D18" s="4">
        <v>670955</v>
      </c>
      <c r="E18" s="4">
        <v>149115.52455</v>
      </c>
    </row>
    <row r="19" spans="2:5" ht="25.5">
      <c r="B19" s="5" t="s">
        <v>112</v>
      </c>
      <c r="C19" s="5" t="s">
        <v>276</v>
      </c>
      <c r="D19" s="4">
        <v>40904801.799999997</v>
      </c>
      <c r="E19" s="4">
        <v>79395781.36390999</v>
      </c>
    </row>
    <row r="20" spans="2:5">
      <c r="B20" s="5" t="s">
        <v>277</v>
      </c>
      <c r="C20" s="6" t="s">
        <v>278</v>
      </c>
      <c r="D20" s="4">
        <v>10501967.9</v>
      </c>
      <c r="E20" s="4">
        <v>13929219.922890002</v>
      </c>
    </row>
    <row r="21" spans="2:5">
      <c r="B21" s="5" t="s">
        <v>279</v>
      </c>
      <c r="C21" s="5" t="s">
        <v>280</v>
      </c>
      <c r="D21" s="4">
        <v>8598694.0999999996</v>
      </c>
      <c r="E21" s="4">
        <v>12152965.800550001</v>
      </c>
    </row>
    <row r="22" spans="2:5">
      <c r="B22" s="5" t="s">
        <v>281</v>
      </c>
      <c r="C22" s="5" t="s">
        <v>282</v>
      </c>
      <c r="D22" s="4">
        <v>1903273.8</v>
      </c>
      <c r="E22" s="4">
        <v>1776254.12234</v>
      </c>
    </row>
    <row r="23" spans="2:5">
      <c r="B23" s="5" t="s">
        <v>283</v>
      </c>
      <c r="C23" s="5" t="s">
        <v>284</v>
      </c>
      <c r="D23" s="4">
        <v>332930.09999999998</v>
      </c>
      <c r="E23" s="4">
        <v>1272019.2092500003</v>
      </c>
    </row>
    <row r="24" spans="2:5" ht="25.5">
      <c r="B24" s="5" t="s">
        <v>285</v>
      </c>
      <c r="C24" s="5" t="s">
        <v>286</v>
      </c>
      <c r="D24" s="4">
        <v>1532648.4</v>
      </c>
      <c r="E24" s="4">
        <v>882976.48855999974</v>
      </c>
    </row>
    <row r="25" spans="2:5" ht="25.5">
      <c r="B25" s="5" t="s">
        <v>287</v>
      </c>
      <c r="C25" s="5" t="s">
        <v>288</v>
      </c>
      <c r="D25" s="4">
        <v>2794</v>
      </c>
      <c r="E25" s="4">
        <v>0</v>
      </c>
    </row>
    <row r="26" spans="2:5" ht="25.5">
      <c r="B26" s="5" t="s">
        <v>289</v>
      </c>
      <c r="C26" s="5" t="s">
        <v>290</v>
      </c>
      <c r="D26" s="4">
        <v>49679.6</v>
      </c>
      <c r="E26" s="4">
        <v>100711.88413000001</v>
      </c>
    </row>
    <row r="27" spans="2:5">
      <c r="B27" s="5" t="s">
        <v>291</v>
      </c>
      <c r="C27" s="5" t="s">
        <v>292</v>
      </c>
      <c r="D27" s="4">
        <v>0</v>
      </c>
      <c r="E27" s="4">
        <v>0</v>
      </c>
    </row>
    <row r="28" spans="2:5">
      <c r="B28" s="5" t="s">
        <v>293</v>
      </c>
      <c r="C28" s="5" t="s">
        <v>294</v>
      </c>
      <c r="D28" s="4">
        <v>602099.19999999995</v>
      </c>
      <c r="E28" s="4">
        <v>1242513.7077000001</v>
      </c>
    </row>
    <row r="29" spans="2:5">
      <c r="B29" s="5" t="s">
        <v>295</v>
      </c>
      <c r="C29" s="5" t="s">
        <v>296</v>
      </c>
      <c r="D29" s="4">
        <v>13604.7</v>
      </c>
      <c r="E29" s="4">
        <v>22794.116399999999</v>
      </c>
    </row>
    <row r="30" spans="2:5">
      <c r="B30" s="5" t="s">
        <v>297</v>
      </c>
      <c r="C30" s="5" t="s">
        <v>298</v>
      </c>
      <c r="D30" s="4">
        <v>4253958.4000000004</v>
      </c>
      <c r="E30" s="4">
        <v>3430575.2025800003</v>
      </c>
    </row>
    <row r="31" spans="2:5" ht="25.5">
      <c r="B31" s="5" t="s">
        <v>114</v>
      </c>
      <c r="C31" s="6" t="s">
        <v>299</v>
      </c>
      <c r="D31" s="4">
        <v>-207454.9</v>
      </c>
      <c r="E31" s="4">
        <v>4216342.8149799649</v>
      </c>
    </row>
    <row r="32" spans="2:5" ht="38.25">
      <c r="B32" s="5" t="s">
        <v>10</v>
      </c>
      <c r="C32" s="6" t="s">
        <v>300</v>
      </c>
      <c r="D32" s="4">
        <v>0</v>
      </c>
      <c r="E32" s="4">
        <v>0</v>
      </c>
    </row>
    <row r="33" spans="2:5">
      <c r="B33" s="5" t="s">
        <v>167</v>
      </c>
      <c r="C33" s="6" t="s">
        <v>301</v>
      </c>
      <c r="D33" s="4">
        <v>30755230.399999999</v>
      </c>
      <c r="E33" s="4">
        <v>54668426.599280007</v>
      </c>
    </row>
    <row r="34" spans="2:5">
      <c r="B34" s="5" t="s">
        <v>169</v>
      </c>
      <c r="C34" s="5" t="s">
        <v>302</v>
      </c>
      <c r="D34" s="4">
        <v>247600</v>
      </c>
      <c r="E34" s="4">
        <v>287132.59999999998</v>
      </c>
    </row>
    <row r="35" spans="2:5" ht="25.5">
      <c r="B35" s="5" t="s">
        <v>181</v>
      </c>
      <c r="C35" s="5" t="s">
        <v>303</v>
      </c>
      <c r="D35" s="4">
        <v>0</v>
      </c>
      <c r="E35" s="4">
        <v>0</v>
      </c>
    </row>
    <row r="36" spans="2:5" ht="25.5">
      <c r="B36" s="5" t="s">
        <v>197</v>
      </c>
      <c r="C36" s="5" t="s">
        <v>304</v>
      </c>
      <c r="D36" s="4">
        <v>27347989.600000001</v>
      </c>
      <c r="E36" s="4">
        <v>49546253.436730005</v>
      </c>
    </row>
    <row r="37" spans="2:5" ht="25.5">
      <c r="B37" s="5" t="s">
        <v>222</v>
      </c>
      <c r="C37" s="5" t="s">
        <v>305</v>
      </c>
      <c r="D37" s="4">
        <v>0</v>
      </c>
      <c r="E37" s="4">
        <v>0</v>
      </c>
    </row>
    <row r="38" spans="2:5" ht="25.5">
      <c r="B38" s="5" t="s">
        <v>224</v>
      </c>
      <c r="C38" s="5" t="s">
        <v>306</v>
      </c>
      <c r="D38" s="4">
        <v>0</v>
      </c>
      <c r="E38" s="4">
        <v>0</v>
      </c>
    </row>
    <row r="39" spans="2:5">
      <c r="B39" s="5" t="s">
        <v>226</v>
      </c>
      <c r="C39" s="5" t="s">
        <v>307</v>
      </c>
      <c r="D39" s="4">
        <v>3046952.3</v>
      </c>
      <c r="E39" s="4">
        <v>4744672.344469999</v>
      </c>
    </row>
    <row r="40" spans="2:5">
      <c r="B40" s="5" t="s">
        <v>228</v>
      </c>
      <c r="C40" s="5" t="s">
        <v>308</v>
      </c>
      <c r="D40" s="4">
        <v>112688.5</v>
      </c>
      <c r="E40" s="4">
        <v>90368.218079999991</v>
      </c>
    </row>
    <row r="41" spans="2:5">
      <c r="B41" s="5" t="s">
        <v>240</v>
      </c>
      <c r="C41" s="6" t="s">
        <v>309</v>
      </c>
      <c r="D41" s="4">
        <v>31503975.800000001</v>
      </c>
      <c r="E41" s="4">
        <v>58935905.102139957</v>
      </c>
    </row>
    <row r="42" spans="2:5" ht="25.5">
      <c r="B42" s="5" t="s">
        <v>242</v>
      </c>
      <c r="C42" s="5" t="s">
        <v>310</v>
      </c>
      <c r="D42" s="4">
        <v>1100004</v>
      </c>
      <c r="E42" s="4">
        <v>22168.080000000002</v>
      </c>
    </row>
    <row r="43" spans="2:5" ht="25.5">
      <c r="B43" s="5" t="s">
        <v>244</v>
      </c>
      <c r="C43" s="5" t="s">
        <v>311</v>
      </c>
      <c r="D43" s="4">
        <v>22440</v>
      </c>
      <c r="E43" s="4">
        <v>0</v>
      </c>
    </row>
    <row r="44" spans="2:5" ht="25.5">
      <c r="B44" s="5" t="s">
        <v>246</v>
      </c>
      <c r="C44" s="5" t="s">
        <v>312</v>
      </c>
      <c r="D44" s="4">
        <v>30381531.800000001</v>
      </c>
      <c r="E44" s="4">
        <v>58913737.022139952</v>
      </c>
    </row>
    <row r="45" spans="2:5" ht="25.5">
      <c r="B45" s="5" t="s">
        <v>248</v>
      </c>
      <c r="C45" s="5" t="s">
        <v>313</v>
      </c>
      <c r="D45" s="4">
        <v>0</v>
      </c>
      <c r="E45" s="4">
        <v>0</v>
      </c>
    </row>
    <row r="46" spans="2:5" ht="25.5">
      <c r="B46" s="5" t="s">
        <v>250</v>
      </c>
      <c r="C46" s="5" t="s">
        <v>314</v>
      </c>
      <c r="D46" s="4">
        <v>0</v>
      </c>
      <c r="E46" s="4">
        <v>0</v>
      </c>
    </row>
    <row r="47" spans="2:5" ht="38.25">
      <c r="B47" s="5" t="s">
        <v>258</v>
      </c>
      <c r="C47" s="6" t="s">
        <v>315</v>
      </c>
      <c r="D47" s="4">
        <v>-748745.4</v>
      </c>
      <c r="E47" s="4">
        <v>-4267478.5028599473</v>
      </c>
    </row>
    <row r="48" spans="2:5" ht="25.5">
      <c r="B48" s="5" t="s">
        <v>12</v>
      </c>
      <c r="C48" s="6" t="s">
        <v>316</v>
      </c>
      <c r="D48" s="4">
        <v>0</v>
      </c>
      <c r="E48" s="4">
        <v>0</v>
      </c>
    </row>
    <row r="49" spans="1:120">
      <c r="B49" s="5" t="s">
        <v>317</v>
      </c>
      <c r="C49" s="6" t="s">
        <v>301</v>
      </c>
      <c r="D49" s="4">
        <v>0</v>
      </c>
      <c r="E49" s="4">
        <v>0</v>
      </c>
    </row>
    <row r="50" spans="1:120" ht="25.5">
      <c r="B50" s="5" t="s">
        <v>318</v>
      </c>
      <c r="C50" s="5" t="s">
        <v>319</v>
      </c>
      <c r="D50" s="4">
        <v>0</v>
      </c>
      <c r="E50" s="4">
        <v>0</v>
      </c>
    </row>
    <row r="51" spans="1:120" ht="25.5">
      <c r="B51" s="5" t="s">
        <v>320</v>
      </c>
      <c r="C51" s="5" t="s">
        <v>321</v>
      </c>
      <c r="D51" s="4">
        <v>0</v>
      </c>
      <c r="E51" s="4">
        <v>0</v>
      </c>
    </row>
    <row r="52" spans="1:120">
      <c r="B52" s="5" t="s">
        <v>322</v>
      </c>
      <c r="C52" s="5" t="s">
        <v>323</v>
      </c>
      <c r="D52" s="4">
        <v>0</v>
      </c>
      <c r="E52" s="4">
        <v>0</v>
      </c>
    </row>
    <row r="53" spans="1:120">
      <c r="B53" s="5" t="s">
        <v>324</v>
      </c>
      <c r="C53" s="5"/>
      <c r="D53" s="4">
        <v>0</v>
      </c>
      <c r="E53" s="4">
        <v>0</v>
      </c>
    </row>
    <row r="54" spans="1:120">
      <c r="B54" s="5" t="s">
        <v>325</v>
      </c>
      <c r="C54" s="6" t="s">
        <v>309</v>
      </c>
      <c r="D54" s="4">
        <v>1693534.8</v>
      </c>
      <c r="E54" s="4">
        <v>367760.37270000001</v>
      </c>
    </row>
    <row r="55" spans="1:120" ht="25.5">
      <c r="B55" s="5" t="s">
        <v>326</v>
      </c>
      <c r="C55" s="5" t="s">
        <v>327</v>
      </c>
      <c r="D55" s="4">
        <v>0</v>
      </c>
      <c r="E55" s="4">
        <v>0</v>
      </c>
    </row>
    <row r="56" spans="1:120">
      <c r="B56" s="5" t="s">
        <v>328</v>
      </c>
      <c r="C56" s="5" t="s">
        <v>329</v>
      </c>
      <c r="D56" s="4">
        <v>0</v>
      </c>
      <c r="E56" s="4">
        <v>367760.37270000001</v>
      </c>
    </row>
    <row r="57" spans="1:120" ht="25.5">
      <c r="B57" s="5" t="s">
        <v>330</v>
      </c>
      <c r="C57" s="5" t="s">
        <v>331</v>
      </c>
      <c r="D57" s="4">
        <v>0</v>
      </c>
      <c r="E57" s="4">
        <v>0</v>
      </c>
    </row>
    <row r="58" spans="1:120">
      <c r="B58" s="5" t="s">
        <v>332</v>
      </c>
      <c r="C58" s="5" t="s">
        <v>333</v>
      </c>
      <c r="D58" s="4">
        <v>1693534.8</v>
      </c>
      <c r="E58" s="4">
        <v>0</v>
      </c>
    </row>
    <row r="59" spans="1:120">
      <c r="B59" s="5" t="s">
        <v>334</v>
      </c>
      <c r="C59" s="5"/>
      <c r="D59" s="4">
        <v>0</v>
      </c>
      <c r="E59" s="4">
        <v>0</v>
      </c>
    </row>
    <row r="60" spans="1:120" ht="25.5">
      <c r="B60" s="5" t="s">
        <v>335</v>
      </c>
      <c r="C60" s="6" t="s">
        <v>336</v>
      </c>
      <c r="D60" s="4">
        <v>-1693534.8</v>
      </c>
      <c r="E60" s="4">
        <v>-367760.37270000001</v>
      </c>
    </row>
    <row r="61" spans="1:120">
      <c r="B61" s="5" t="s">
        <v>14</v>
      </c>
      <c r="C61" s="6" t="s">
        <v>337</v>
      </c>
      <c r="D61" s="4">
        <v>-2649735.1</v>
      </c>
      <c r="E61" s="4">
        <v>-418896.060579982</v>
      </c>
    </row>
    <row r="62" spans="1:120" ht="25.5">
      <c r="B62" s="5" t="s">
        <v>16</v>
      </c>
      <c r="C62" s="6" t="s">
        <v>338</v>
      </c>
      <c r="D62" s="4">
        <v>3687400.3</v>
      </c>
      <c r="E62" s="4">
        <v>1037665.219692348</v>
      </c>
    </row>
    <row r="63" spans="1:120" ht="25.5">
      <c r="B63" s="5" t="s">
        <v>18</v>
      </c>
      <c r="C63" s="6" t="s">
        <v>339</v>
      </c>
      <c r="D63" s="4">
        <v>1037665.2</v>
      </c>
      <c r="E63" s="4">
        <v>618769.15911236592</v>
      </c>
    </row>
    <row r="64" spans="1:120">
      <c r="A64" t="s">
        <v>88</v>
      </c>
      <c r="B64" t="s">
        <v>88</v>
      </c>
      <c r="C64" t="s">
        <v>88</v>
      </c>
      <c r="D64" t="s">
        <v>88</v>
      </c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</row>
    <row r="65" spans="5:5" ht="38.25">
      <c r="E65" s="3" t="s">
        <v>783</v>
      </c>
    </row>
    <row r="66" spans="5:5" ht="38.25">
      <c r="E66" s="3" t="s">
        <v>89</v>
      </c>
    </row>
  </sheetData>
  <mergeCells count="1">
    <mergeCell ref="BP64:DP64"/>
  </mergeCell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P872"/>
  <sheetViews>
    <sheetView workbookViewId="0">
      <selection activeCell="E839" sqref="E839"/>
    </sheetView>
  </sheetViews>
  <sheetFormatPr defaultRowHeight="12.75"/>
  <cols>
    <col min="3" max="3" width="33.140625" customWidth="1"/>
    <col min="4" max="21" width="17.5703125" customWidth="1"/>
  </cols>
  <sheetData>
    <row r="1" spans="1:120">
      <c r="A1" s="1" t="s">
        <v>0</v>
      </c>
    </row>
    <row r="2" spans="1:120">
      <c r="A2" s="1" t="s">
        <v>1</v>
      </c>
    </row>
    <row r="3" spans="1:120">
      <c r="B3" s="1" t="s">
        <v>340</v>
      </c>
    </row>
    <row r="4" spans="1:120">
      <c r="B4" s="1" t="s">
        <v>341</v>
      </c>
    </row>
    <row r="5" spans="1:120">
      <c r="B5" s="7" t="s">
        <v>784</v>
      </c>
    </row>
    <row r="6" spans="1:120">
      <c r="A6" t="s">
        <v>88</v>
      </c>
      <c r="B6" t="s">
        <v>88</v>
      </c>
      <c r="C6" t="s">
        <v>88</v>
      </c>
      <c r="D6" t="s">
        <v>88</v>
      </c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ht="38.25">
      <c r="E7" s="3" t="s">
        <v>783</v>
      </c>
    </row>
    <row r="8" spans="1:120" ht="38.25">
      <c r="E8" s="3" t="s">
        <v>89</v>
      </c>
    </row>
    <row r="9" spans="1:120">
      <c r="A9" s="1" t="s">
        <v>1</v>
      </c>
    </row>
    <row r="10" spans="1:120">
      <c r="B10" s="1" t="s">
        <v>342</v>
      </c>
    </row>
    <row r="11" spans="1:120">
      <c r="B11" s="1" t="s">
        <v>343</v>
      </c>
    </row>
    <row r="12" spans="1:120">
      <c r="B12" s="3" t="s">
        <v>88</v>
      </c>
    </row>
    <row r="13" spans="1:120">
      <c r="A13" t="s">
        <v>88</v>
      </c>
      <c r="B13" t="s">
        <v>88</v>
      </c>
      <c r="C13" t="s">
        <v>88</v>
      </c>
      <c r="D13" t="s">
        <v>88</v>
      </c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</row>
    <row r="14" spans="1:120" ht="38.25">
      <c r="E14" s="3" t="s">
        <v>783</v>
      </c>
    </row>
    <row r="15" spans="1:120" ht="38.25">
      <c r="E15" s="3" t="s">
        <v>89</v>
      </c>
    </row>
    <row r="16" spans="1:120">
      <c r="A16" s="1" t="s">
        <v>1</v>
      </c>
    </row>
    <row r="17" spans="2:5">
      <c r="B17" s="1" t="s">
        <v>344</v>
      </c>
    </row>
    <row r="18" spans="2:5">
      <c r="E18" s="3" t="s">
        <v>3</v>
      </c>
    </row>
    <row r="19" spans="2:5">
      <c r="B19" s="2" t="s">
        <v>4</v>
      </c>
      <c r="C19" s="2" t="s">
        <v>5</v>
      </c>
      <c r="D19" s="2" t="s">
        <v>6</v>
      </c>
      <c r="E19" s="2" t="s">
        <v>7</v>
      </c>
    </row>
    <row r="20" spans="2:5">
      <c r="B20" s="5" t="s">
        <v>8</v>
      </c>
      <c r="C20" s="6" t="s">
        <v>345</v>
      </c>
      <c r="D20" s="4">
        <v>347427.6</v>
      </c>
      <c r="E20" s="4">
        <v>2667.6</v>
      </c>
    </row>
    <row r="21" spans="2:5">
      <c r="B21" s="5" t="s">
        <v>346</v>
      </c>
      <c r="C21" s="5" t="s">
        <v>347</v>
      </c>
      <c r="D21" s="4">
        <v>2967.6</v>
      </c>
      <c r="E21" s="4">
        <v>2667.6</v>
      </c>
    </row>
    <row r="22" spans="2:5">
      <c r="B22" s="5" t="s">
        <v>348</v>
      </c>
      <c r="C22" s="5" t="s">
        <v>349</v>
      </c>
      <c r="D22" s="4">
        <v>344460</v>
      </c>
      <c r="E22" s="4">
        <v>0</v>
      </c>
    </row>
    <row r="23" spans="2:5" ht="25.5">
      <c r="B23" s="5" t="s">
        <v>10</v>
      </c>
      <c r="C23" s="6" t="s">
        <v>350</v>
      </c>
      <c r="D23" s="4">
        <v>690237.6</v>
      </c>
      <c r="E23" s="4">
        <v>616100.5</v>
      </c>
    </row>
    <row r="24" spans="2:5">
      <c r="B24" s="5" t="s">
        <v>351</v>
      </c>
      <c r="C24" s="6" t="s">
        <v>352</v>
      </c>
      <c r="D24" s="4">
        <v>681751.7</v>
      </c>
      <c r="E24" s="4">
        <v>616100.5</v>
      </c>
    </row>
    <row r="25" spans="2:5" ht="25.5">
      <c r="B25" s="5" t="s">
        <v>353</v>
      </c>
      <c r="C25" s="5" t="s">
        <v>354</v>
      </c>
      <c r="D25" s="4">
        <v>681751.7</v>
      </c>
      <c r="E25" s="4">
        <v>616100.5</v>
      </c>
    </row>
    <row r="26" spans="2:5" ht="25.5">
      <c r="B26" s="5" t="s">
        <v>355</v>
      </c>
      <c r="C26" s="5" t="s">
        <v>354</v>
      </c>
      <c r="D26" s="4">
        <v>0</v>
      </c>
      <c r="E26" s="4">
        <v>0</v>
      </c>
    </row>
    <row r="27" spans="2:5">
      <c r="B27" s="5" t="s">
        <v>356</v>
      </c>
      <c r="C27" s="6" t="s">
        <v>357</v>
      </c>
      <c r="D27" s="4">
        <v>0</v>
      </c>
      <c r="E27" s="4">
        <v>0</v>
      </c>
    </row>
    <row r="28" spans="2:5" ht="25.5">
      <c r="B28" s="5" t="s">
        <v>358</v>
      </c>
      <c r="C28" s="5" t="s">
        <v>354</v>
      </c>
      <c r="D28" s="4">
        <v>0</v>
      </c>
      <c r="E28" s="4">
        <v>0</v>
      </c>
    </row>
    <row r="29" spans="2:5" ht="25.5">
      <c r="B29" s="5" t="s">
        <v>359</v>
      </c>
      <c r="C29" s="5" t="s">
        <v>354</v>
      </c>
      <c r="D29" s="4">
        <v>0</v>
      </c>
      <c r="E29" s="4">
        <v>0</v>
      </c>
    </row>
    <row r="30" spans="2:5" ht="25.5">
      <c r="B30" s="5" t="s">
        <v>360</v>
      </c>
      <c r="C30" s="6" t="s">
        <v>361</v>
      </c>
      <c r="D30" s="4">
        <v>8485.9</v>
      </c>
      <c r="E30" s="4">
        <v>1</v>
      </c>
    </row>
    <row r="31" spans="2:5" ht="25.5">
      <c r="B31" s="5" t="s">
        <v>362</v>
      </c>
      <c r="C31" s="5" t="s">
        <v>354</v>
      </c>
      <c r="D31" s="4">
        <v>8485.9</v>
      </c>
      <c r="E31" s="4">
        <v>1</v>
      </c>
    </row>
    <row r="32" spans="2:5" ht="25.5">
      <c r="B32" s="5" t="s">
        <v>363</v>
      </c>
      <c r="C32" s="5" t="s">
        <v>354</v>
      </c>
      <c r="D32" s="4">
        <v>0</v>
      </c>
      <c r="E32" s="4">
        <v>0</v>
      </c>
    </row>
    <row r="33" spans="2:5" ht="25.5">
      <c r="B33" s="5" t="s">
        <v>12</v>
      </c>
      <c r="C33" s="6" t="s">
        <v>364</v>
      </c>
      <c r="D33" s="4">
        <v>0</v>
      </c>
      <c r="E33" s="4">
        <v>0</v>
      </c>
    </row>
    <row r="34" spans="2:5" ht="51">
      <c r="B34" s="5" t="s">
        <v>365</v>
      </c>
      <c r="C34" s="6" t="s">
        <v>366</v>
      </c>
      <c r="D34" s="4">
        <v>0</v>
      </c>
      <c r="E34" s="4">
        <v>0</v>
      </c>
    </row>
    <row r="35" spans="2:5" ht="25.5">
      <c r="B35" s="5" t="s">
        <v>367</v>
      </c>
      <c r="C35" s="5" t="s">
        <v>368</v>
      </c>
      <c r="D35" s="4">
        <v>0</v>
      </c>
      <c r="E35" s="4">
        <v>0</v>
      </c>
    </row>
    <row r="36" spans="2:5" ht="25.5">
      <c r="B36" s="5" t="s">
        <v>369</v>
      </c>
      <c r="C36" s="5" t="s">
        <v>368</v>
      </c>
      <c r="D36" s="4">
        <v>0</v>
      </c>
      <c r="E36" s="4">
        <v>0</v>
      </c>
    </row>
    <row r="37" spans="2:5" ht="51">
      <c r="B37" s="5" t="s">
        <v>370</v>
      </c>
      <c r="C37" s="6" t="s">
        <v>371</v>
      </c>
      <c r="D37" s="4">
        <v>0</v>
      </c>
      <c r="E37" s="4">
        <v>0</v>
      </c>
    </row>
    <row r="38" spans="2:5" ht="25.5">
      <c r="B38" s="5" t="s">
        <v>372</v>
      </c>
      <c r="C38" s="5" t="s">
        <v>368</v>
      </c>
      <c r="D38" s="4">
        <v>0</v>
      </c>
      <c r="E38" s="4">
        <v>0</v>
      </c>
    </row>
    <row r="39" spans="2:5" ht="25.5">
      <c r="B39" s="5" t="s">
        <v>373</v>
      </c>
      <c r="C39" s="5" t="s">
        <v>368</v>
      </c>
      <c r="D39" s="4">
        <v>0</v>
      </c>
      <c r="E39" s="4">
        <v>0</v>
      </c>
    </row>
    <row r="40" spans="2:5" ht="51">
      <c r="B40" s="5" t="s">
        <v>374</v>
      </c>
      <c r="C40" s="6" t="s">
        <v>375</v>
      </c>
      <c r="D40" s="4">
        <v>0</v>
      </c>
      <c r="E40" s="4">
        <v>0</v>
      </c>
    </row>
    <row r="41" spans="2:5" ht="25.5">
      <c r="B41" s="5" t="s">
        <v>376</v>
      </c>
      <c r="C41" s="5" t="s">
        <v>354</v>
      </c>
      <c r="D41" s="4">
        <v>0</v>
      </c>
      <c r="E41" s="4">
        <v>0</v>
      </c>
    </row>
    <row r="42" spans="2:5" ht="25.5">
      <c r="B42" s="5" t="s">
        <v>377</v>
      </c>
      <c r="C42" s="5" t="s">
        <v>354</v>
      </c>
      <c r="D42" s="4">
        <v>0</v>
      </c>
      <c r="E42" s="4">
        <v>0</v>
      </c>
    </row>
    <row r="43" spans="2:5" ht="51">
      <c r="B43" s="5" t="s">
        <v>378</v>
      </c>
      <c r="C43" s="6" t="s">
        <v>379</v>
      </c>
      <c r="D43" s="4">
        <v>0</v>
      </c>
      <c r="E43" s="4">
        <v>0</v>
      </c>
    </row>
    <row r="44" spans="2:5" ht="25.5">
      <c r="B44" s="5" t="s">
        <v>380</v>
      </c>
      <c r="C44" s="5" t="s">
        <v>354</v>
      </c>
      <c r="D44" s="4">
        <v>0</v>
      </c>
      <c r="E44" s="4">
        <v>0</v>
      </c>
    </row>
    <row r="45" spans="2:5" ht="25.5">
      <c r="B45" s="5" t="s">
        <v>381</v>
      </c>
      <c r="C45" s="5" t="s">
        <v>354</v>
      </c>
      <c r="D45" s="4">
        <v>0</v>
      </c>
      <c r="E45" s="4">
        <v>0</v>
      </c>
    </row>
    <row r="46" spans="2:5" ht="25.5">
      <c r="B46" s="5" t="s">
        <v>382</v>
      </c>
      <c r="C46" s="5" t="s">
        <v>383</v>
      </c>
      <c r="D46" s="4">
        <v>0</v>
      </c>
      <c r="E46" s="4">
        <v>0</v>
      </c>
    </row>
    <row r="47" spans="2:5" ht="25.5">
      <c r="B47" s="5" t="s">
        <v>384</v>
      </c>
      <c r="C47" s="5" t="s">
        <v>385</v>
      </c>
      <c r="D47" s="4">
        <v>0</v>
      </c>
      <c r="E47" s="4">
        <v>0</v>
      </c>
    </row>
    <row r="48" spans="2:5" ht="38.25">
      <c r="B48" s="5" t="s">
        <v>14</v>
      </c>
      <c r="C48" s="5" t="s">
        <v>386</v>
      </c>
      <c r="D48" s="4">
        <v>0</v>
      </c>
      <c r="E48" s="4">
        <v>0</v>
      </c>
    </row>
    <row r="49" spans="1:120" ht="25.5">
      <c r="B49" s="5" t="s">
        <v>16</v>
      </c>
      <c r="C49" s="6" t="s">
        <v>387</v>
      </c>
      <c r="D49" s="4">
        <v>1037665.2</v>
      </c>
      <c r="E49" s="4">
        <v>618769.19999999995</v>
      </c>
    </row>
    <row r="50" spans="1:120">
      <c r="B50" s="1" t="s">
        <v>388</v>
      </c>
    </row>
    <row r="51" spans="1:120">
      <c r="B51" s="3" t="s">
        <v>88</v>
      </c>
    </row>
    <row r="52" spans="1:120">
      <c r="A52" t="s">
        <v>88</v>
      </c>
      <c r="B52" t="s">
        <v>88</v>
      </c>
      <c r="C52" t="s">
        <v>88</v>
      </c>
      <c r="D52" t="s">
        <v>88</v>
      </c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ht="38.25">
      <c r="E53" s="3" t="s">
        <v>783</v>
      </c>
    </row>
    <row r="54" spans="1:120" ht="38.25">
      <c r="E54" s="3" t="s">
        <v>89</v>
      </c>
    </row>
    <row r="55" spans="1:120">
      <c r="A55" s="1" t="s">
        <v>1</v>
      </c>
    </row>
    <row r="56" spans="1:120">
      <c r="B56" s="1" t="s">
        <v>389</v>
      </c>
    </row>
    <row r="57" spans="1:120">
      <c r="I57" s="3" t="s">
        <v>3</v>
      </c>
    </row>
    <row r="58" spans="1:120" ht="25.5">
      <c r="B58" s="2" t="s">
        <v>4</v>
      </c>
      <c r="C58" s="2" t="s">
        <v>5</v>
      </c>
      <c r="D58" s="2" t="s">
        <v>7</v>
      </c>
      <c r="E58" s="2" t="s">
        <v>390</v>
      </c>
      <c r="F58" s="2" t="s">
        <v>391</v>
      </c>
      <c r="G58" s="2" t="s">
        <v>392</v>
      </c>
      <c r="H58" s="2" t="s">
        <v>393</v>
      </c>
      <c r="I58" s="2" t="s">
        <v>7</v>
      </c>
    </row>
    <row r="59" spans="1:120">
      <c r="B59" s="5" t="s">
        <v>8</v>
      </c>
      <c r="C59" s="5" t="s">
        <v>107</v>
      </c>
      <c r="D59" s="4">
        <v>8436032.6999999993</v>
      </c>
      <c r="E59" s="4">
        <v>111165482.90000001</v>
      </c>
      <c r="F59" s="4">
        <v>115758422</v>
      </c>
      <c r="G59" s="4">
        <v>115758422</v>
      </c>
      <c r="H59" s="4">
        <v>0</v>
      </c>
      <c r="I59" s="4">
        <v>3843093.5</v>
      </c>
    </row>
    <row r="60" spans="1:120">
      <c r="B60" s="5" t="s">
        <v>10</v>
      </c>
      <c r="C60" s="5" t="s">
        <v>109</v>
      </c>
      <c r="D60" s="4">
        <v>104498.1</v>
      </c>
      <c r="E60" s="4">
        <v>432456.1</v>
      </c>
      <c r="F60" s="4">
        <v>387432.1</v>
      </c>
      <c r="G60" s="4">
        <v>387432.1</v>
      </c>
      <c r="H60" s="4">
        <v>0</v>
      </c>
      <c r="I60" s="4">
        <v>149522.1</v>
      </c>
    </row>
    <row r="61" spans="1:120" ht="25.5">
      <c r="B61" s="5" t="s">
        <v>12</v>
      </c>
      <c r="C61" s="5" t="s">
        <v>394</v>
      </c>
      <c r="D61" s="4">
        <v>18733.599999999999</v>
      </c>
      <c r="E61" s="4">
        <v>3766126.8</v>
      </c>
      <c r="F61" s="4">
        <v>3755383.8</v>
      </c>
      <c r="G61" s="4">
        <v>3755383.8</v>
      </c>
      <c r="H61" s="4">
        <v>0</v>
      </c>
      <c r="I61" s="4">
        <v>29476.6</v>
      </c>
    </row>
    <row r="62" spans="1:120" ht="25.5">
      <c r="B62" s="5" t="s">
        <v>14</v>
      </c>
      <c r="C62" s="5" t="s">
        <v>395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120" ht="25.5">
      <c r="B63" s="5" t="s">
        <v>16</v>
      </c>
      <c r="C63" s="5" t="s">
        <v>396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120">
      <c r="B64" s="5" t="s">
        <v>20</v>
      </c>
      <c r="C64" s="6" t="s">
        <v>397</v>
      </c>
      <c r="D64" s="4">
        <v>8559264.4000000004</v>
      </c>
      <c r="E64" s="4">
        <v>115364065.7</v>
      </c>
      <c r="F64" s="4">
        <v>119901237.90000001</v>
      </c>
      <c r="G64" s="4">
        <v>119901237.90000001</v>
      </c>
      <c r="H64" s="4">
        <v>0</v>
      </c>
      <c r="I64" s="4">
        <v>4022092.2</v>
      </c>
    </row>
    <row r="65" spans="1:120">
      <c r="A65" t="s">
        <v>88</v>
      </c>
      <c r="B65" t="s">
        <v>88</v>
      </c>
      <c r="C65" t="s">
        <v>88</v>
      </c>
      <c r="D65" t="s">
        <v>88</v>
      </c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</row>
    <row r="66" spans="1:120" ht="38.25">
      <c r="E66" s="3" t="s">
        <v>783</v>
      </c>
    </row>
    <row r="67" spans="1:120" ht="38.25">
      <c r="E67" s="3" t="s">
        <v>89</v>
      </c>
    </row>
    <row r="68" spans="1:120">
      <c r="A68" s="1" t="s">
        <v>1</v>
      </c>
    </row>
    <row r="69" spans="1:120">
      <c r="B69" s="1" t="s">
        <v>398</v>
      </c>
    </row>
    <row r="70" spans="1:120">
      <c r="I70" s="3" t="s">
        <v>3</v>
      </c>
    </row>
    <row r="71" spans="1:120" ht="25.5">
      <c r="B71" s="2" t="s">
        <v>4</v>
      </c>
      <c r="C71" s="2" t="s">
        <v>5</v>
      </c>
      <c r="D71" s="2" t="s">
        <v>7</v>
      </c>
      <c r="E71" s="2" t="s">
        <v>390</v>
      </c>
      <c r="F71" s="2" t="s">
        <v>391</v>
      </c>
      <c r="G71" s="2" t="s">
        <v>392</v>
      </c>
      <c r="H71" s="2" t="s">
        <v>393</v>
      </c>
      <c r="I71" s="2" t="s">
        <v>7</v>
      </c>
    </row>
    <row r="72" spans="1:120">
      <c r="B72" s="5" t="s">
        <v>8</v>
      </c>
      <c r="C72" s="5" t="s">
        <v>117</v>
      </c>
      <c r="D72" s="4">
        <v>82680.899999999994</v>
      </c>
      <c r="E72" s="4">
        <v>1748780.7</v>
      </c>
      <c r="F72" s="4">
        <v>1146148.7</v>
      </c>
      <c r="G72" s="4">
        <v>1146148.7</v>
      </c>
      <c r="H72" s="4">
        <v>0</v>
      </c>
      <c r="I72" s="4">
        <v>685312.9</v>
      </c>
    </row>
    <row r="73" spans="1:120">
      <c r="B73" s="5" t="s">
        <v>10</v>
      </c>
      <c r="C73" s="5" t="s">
        <v>399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120">
      <c r="B74" s="5" t="s">
        <v>12</v>
      </c>
      <c r="C74" s="6" t="s">
        <v>397</v>
      </c>
      <c r="D74" s="4">
        <v>82680.899999999994</v>
      </c>
      <c r="E74" s="4">
        <v>1748780.7</v>
      </c>
      <c r="F74" s="4">
        <v>1146148.7</v>
      </c>
      <c r="G74" s="4">
        <v>1146148.7</v>
      </c>
      <c r="H74" s="4">
        <v>0</v>
      </c>
      <c r="I74" s="4">
        <v>685312.9</v>
      </c>
    </row>
    <row r="75" spans="1:120">
      <c r="B75" s="1" t="s">
        <v>388</v>
      </c>
    </row>
    <row r="76" spans="1:120">
      <c r="B76" s="3" t="s">
        <v>88</v>
      </c>
    </row>
    <row r="77" spans="1:120">
      <c r="A77" t="s">
        <v>88</v>
      </c>
      <c r="B77" t="s">
        <v>88</v>
      </c>
      <c r="C77" t="s">
        <v>88</v>
      </c>
      <c r="D77" t="s">
        <v>88</v>
      </c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</row>
    <row r="78" spans="1:120" ht="38.25">
      <c r="E78" s="3" t="s">
        <v>783</v>
      </c>
    </row>
    <row r="79" spans="1:120" ht="38.25">
      <c r="E79" s="3" t="s">
        <v>89</v>
      </c>
    </row>
    <row r="80" spans="1:120">
      <c r="A80" s="1" t="s">
        <v>1</v>
      </c>
    </row>
    <row r="81" spans="1:120">
      <c r="B81" s="1" t="s">
        <v>400</v>
      </c>
    </row>
    <row r="82" spans="1:120">
      <c r="E82" s="3" t="s">
        <v>3</v>
      </c>
    </row>
    <row r="83" spans="1:120">
      <c r="B83" s="2" t="s">
        <v>4</v>
      </c>
      <c r="C83" s="2" t="s">
        <v>5</v>
      </c>
      <c r="D83" s="2" t="s">
        <v>6</v>
      </c>
      <c r="E83" s="2" t="s">
        <v>7</v>
      </c>
    </row>
    <row r="84" spans="1:120">
      <c r="B84" s="5" t="s">
        <v>8</v>
      </c>
      <c r="C84" s="5" t="s">
        <v>401</v>
      </c>
      <c r="D84" s="4">
        <v>0</v>
      </c>
      <c r="E84" s="4">
        <v>0</v>
      </c>
    </row>
    <row r="85" spans="1:120">
      <c r="B85" s="5" t="s">
        <v>10</v>
      </c>
      <c r="C85" s="5" t="s">
        <v>402</v>
      </c>
      <c r="D85" s="4">
        <v>0</v>
      </c>
      <c r="E85" s="4">
        <v>0</v>
      </c>
    </row>
    <row r="86" spans="1:120">
      <c r="B86" s="5" t="s">
        <v>12</v>
      </c>
      <c r="C86" s="5" t="s">
        <v>403</v>
      </c>
      <c r="D86" s="4">
        <v>0</v>
      </c>
      <c r="E86" s="4">
        <v>0</v>
      </c>
    </row>
    <row r="87" spans="1:120">
      <c r="B87" s="5" t="s">
        <v>14</v>
      </c>
      <c r="C87" s="5" t="s">
        <v>404</v>
      </c>
      <c r="D87" s="4">
        <v>27642.2</v>
      </c>
      <c r="E87" s="4">
        <v>5372.2</v>
      </c>
    </row>
    <row r="88" spans="1:120">
      <c r="B88" s="5" t="s">
        <v>16</v>
      </c>
      <c r="C88" s="5" t="s">
        <v>405</v>
      </c>
      <c r="D88" s="4">
        <v>0</v>
      </c>
      <c r="E88" s="4">
        <v>0</v>
      </c>
    </row>
    <row r="89" spans="1:120">
      <c r="B89" s="5" t="s">
        <v>18</v>
      </c>
      <c r="C89" s="5" t="s">
        <v>127</v>
      </c>
      <c r="D89" s="4">
        <v>79749.600000000006</v>
      </c>
      <c r="E89" s="4">
        <v>0</v>
      </c>
    </row>
    <row r="90" spans="1:120">
      <c r="B90" s="5" t="s">
        <v>20</v>
      </c>
      <c r="C90" s="5" t="s">
        <v>397</v>
      </c>
      <c r="D90" s="4">
        <v>107391.8</v>
      </c>
      <c r="E90" s="4">
        <v>5372.2</v>
      </c>
    </row>
    <row r="91" spans="1:120">
      <c r="B91" s="1" t="s">
        <v>388</v>
      </c>
    </row>
    <row r="92" spans="1:120">
      <c r="B92" s="3" t="s">
        <v>88</v>
      </c>
    </row>
    <row r="93" spans="1:120">
      <c r="A93" t="s">
        <v>88</v>
      </c>
      <c r="B93" t="s">
        <v>88</v>
      </c>
      <c r="C93" t="s">
        <v>88</v>
      </c>
      <c r="D93" t="s">
        <v>88</v>
      </c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</row>
    <row r="94" spans="1:120" ht="38.25">
      <c r="E94" s="3" t="s">
        <v>783</v>
      </c>
    </row>
    <row r="95" spans="1:120" ht="38.25">
      <c r="E95" s="3" t="s">
        <v>89</v>
      </c>
    </row>
    <row r="96" spans="1:120">
      <c r="A96" s="1" t="s">
        <v>1</v>
      </c>
    </row>
    <row r="97" spans="1:120">
      <c r="B97" s="1" t="s">
        <v>406</v>
      </c>
    </row>
    <row r="98" spans="1:120">
      <c r="E98" s="3" t="s">
        <v>3</v>
      </c>
    </row>
    <row r="99" spans="1:120">
      <c r="B99" s="2" t="s">
        <v>4</v>
      </c>
      <c r="C99" s="2" t="s">
        <v>5</v>
      </c>
      <c r="D99" s="2" t="s">
        <v>6</v>
      </c>
      <c r="E99" s="2" t="s">
        <v>7</v>
      </c>
    </row>
    <row r="100" spans="1:120">
      <c r="B100" s="5" t="s">
        <v>8</v>
      </c>
      <c r="C100" s="5" t="s">
        <v>407</v>
      </c>
      <c r="D100" s="4">
        <v>0</v>
      </c>
      <c r="E100" s="4">
        <v>0</v>
      </c>
    </row>
    <row r="101" spans="1:120">
      <c r="B101" s="5" t="s">
        <v>10</v>
      </c>
      <c r="C101" s="5" t="s">
        <v>408</v>
      </c>
      <c r="D101" s="4">
        <v>1190139.2</v>
      </c>
      <c r="E101" s="4">
        <v>407228.9</v>
      </c>
    </row>
    <row r="102" spans="1:120">
      <c r="B102" s="5" t="s">
        <v>12</v>
      </c>
      <c r="C102" s="5" t="s">
        <v>409</v>
      </c>
      <c r="D102" s="4">
        <v>0</v>
      </c>
      <c r="E102" s="4">
        <v>0</v>
      </c>
    </row>
    <row r="103" spans="1:120">
      <c r="B103" s="5" t="s">
        <v>14</v>
      </c>
      <c r="C103" s="5" t="s">
        <v>397</v>
      </c>
      <c r="D103" s="4">
        <v>1190139.2</v>
      </c>
      <c r="E103" s="4">
        <v>407228.9</v>
      </c>
    </row>
    <row r="104" spans="1:120">
      <c r="B104" s="1" t="s">
        <v>388</v>
      </c>
    </row>
    <row r="105" spans="1:120">
      <c r="B105" s="3" t="s">
        <v>88</v>
      </c>
    </row>
    <row r="106" spans="1:120">
      <c r="A106" t="s">
        <v>88</v>
      </c>
      <c r="B106" t="s">
        <v>88</v>
      </c>
      <c r="C106" t="s">
        <v>88</v>
      </c>
      <c r="D106" t="s">
        <v>88</v>
      </c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</row>
    <row r="107" spans="1:120" ht="38.25">
      <c r="E107" s="3" t="s">
        <v>783</v>
      </c>
    </row>
    <row r="108" spans="1:120" ht="38.25">
      <c r="E108" s="3" t="s">
        <v>89</v>
      </c>
    </row>
    <row r="109" spans="1:120">
      <c r="A109" s="1" t="s">
        <v>1</v>
      </c>
    </row>
    <row r="110" spans="1:120">
      <c r="B110" s="1" t="s">
        <v>410</v>
      </c>
    </row>
    <row r="111" spans="1:120">
      <c r="H111" s="3" t="s">
        <v>3</v>
      </c>
    </row>
    <row r="112" spans="1:120" ht="25.5">
      <c r="B112" s="2" t="s">
        <v>4</v>
      </c>
      <c r="C112" s="2" t="s">
        <v>5</v>
      </c>
      <c r="D112" s="2" t="s">
        <v>411</v>
      </c>
      <c r="E112" s="2" t="s">
        <v>412</v>
      </c>
      <c r="F112" s="2" t="s">
        <v>413</v>
      </c>
      <c r="G112" s="2" t="s">
        <v>414</v>
      </c>
      <c r="H112" s="2" t="s">
        <v>397</v>
      </c>
    </row>
    <row r="113" spans="1:120">
      <c r="B113" s="5" t="s">
        <v>8</v>
      </c>
      <c r="C113" s="6" t="s">
        <v>415</v>
      </c>
      <c r="D113" s="4">
        <v>0</v>
      </c>
      <c r="E113" s="4">
        <v>204497.5</v>
      </c>
      <c r="F113" s="4">
        <v>0</v>
      </c>
      <c r="G113" s="4">
        <v>0</v>
      </c>
      <c r="H113" s="4">
        <v>41771.800000000003</v>
      </c>
    </row>
    <row r="114" spans="1:120">
      <c r="B114" s="5" t="s">
        <v>10</v>
      </c>
      <c r="C114" s="5" t="s">
        <v>416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120">
      <c r="B115" s="5" t="s">
        <v>12</v>
      </c>
      <c r="C115" s="5" t="s">
        <v>417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120">
      <c r="B116" s="5" t="s">
        <v>14</v>
      </c>
      <c r="C116" s="6" t="s">
        <v>418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120">
      <c r="B117" s="5" t="s">
        <v>16</v>
      </c>
      <c r="C117" s="5" t="s">
        <v>419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120">
      <c r="B118" s="5" t="s">
        <v>18</v>
      </c>
      <c r="C118" s="5" t="s">
        <v>420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120">
      <c r="B119" s="5" t="s">
        <v>20</v>
      </c>
      <c r="C119" s="6" t="s">
        <v>421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120">
      <c r="B120" s="5" t="s">
        <v>422</v>
      </c>
      <c r="C120" s="6" t="s">
        <v>6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</row>
    <row r="121" spans="1:120">
      <c r="B121" s="5" t="s">
        <v>423</v>
      </c>
      <c r="C121" s="6" t="s">
        <v>7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</row>
    <row r="122" spans="1:120">
      <c r="B122" s="1" t="s">
        <v>388</v>
      </c>
    </row>
    <row r="123" spans="1:120">
      <c r="B123" s="3" t="s">
        <v>88</v>
      </c>
    </row>
    <row r="124" spans="1:120">
      <c r="A124" t="s">
        <v>88</v>
      </c>
      <c r="B124" t="s">
        <v>88</v>
      </c>
      <c r="C124" t="s">
        <v>88</v>
      </c>
      <c r="D124" t="s">
        <v>88</v>
      </c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</row>
    <row r="125" spans="1:120" ht="38.25">
      <c r="E125" s="3" t="s">
        <v>783</v>
      </c>
    </row>
    <row r="126" spans="1:120" ht="38.25">
      <c r="E126" s="3" t="s">
        <v>89</v>
      </c>
    </row>
    <row r="127" spans="1:120">
      <c r="A127" s="1" t="s">
        <v>1</v>
      </c>
    </row>
    <row r="128" spans="1:120">
      <c r="B128" s="1" t="s">
        <v>424</v>
      </c>
    </row>
    <row r="129" spans="1:120">
      <c r="I129" s="3" t="s">
        <v>3</v>
      </c>
    </row>
    <row r="130" spans="1:120" ht="25.5">
      <c r="B130" s="2" t="s">
        <v>4</v>
      </c>
      <c r="C130" s="2" t="s">
        <v>5</v>
      </c>
      <c r="D130" s="2" t="s">
        <v>7</v>
      </c>
      <c r="E130" s="2" t="s">
        <v>390</v>
      </c>
      <c r="F130" s="2" t="s">
        <v>391</v>
      </c>
      <c r="G130" s="2" t="s">
        <v>392</v>
      </c>
      <c r="H130" s="2" t="s">
        <v>393</v>
      </c>
      <c r="I130" s="2" t="s">
        <v>7</v>
      </c>
    </row>
    <row r="131" spans="1:120">
      <c r="B131" s="5" t="s">
        <v>8</v>
      </c>
      <c r="C131" s="5" t="s">
        <v>425</v>
      </c>
      <c r="D131" s="4">
        <v>0</v>
      </c>
      <c r="E131" s="4">
        <v>600438</v>
      </c>
      <c r="F131" s="4">
        <v>0</v>
      </c>
      <c r="G131" s="4">
        <v>0</v>
      </c>
      <c r="H131" s="4">
        <v>0</v>
      </c>
      <c r="I131" s="4">
        <v>600438</v>
      </c>
    </row>
    <row r="132" spans="1:120">
      <c r="B132" s="5" t="s">
        <v>10</v>
      </c>
      <c r="C132" s="5" t="s">
        <v>426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1:120">
      <c r="B133" s="5" t="s">
        <v>12</v>
      </c>
      <c r="C133" s="5" t="s">
        <v>427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1:120">
      <c r="B134" s="5" t="s">
        <v>14</v>
      </c>
      <c r="C134" s="5" t="s">
        <v>428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1:120">
      <c r="B135" s="5" t="s">
        <v>16</v>
      </c>
      <c r="C135" s="6" t="s">
        <v>397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1:120">
      <c r="B136" s="1" t="s">
        <v>388</v>
      </c>
    </row>
    <row r="137" spans="1:120">
      <c r="B137" s="3" t="s">
        <v>88</v>
      </c>
    </row>
    <row r="138" spans="1:120">
      <c r="A138" t="s">
        <v>88</v>
      </c>
      <c r="B138" t="s">
        <v>88</v>
      </c>
      <c r="C138" t="s">
        <v>88</v>
      </c>
      <c r="D138" t="s">
        <v>88</v>
      </c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</row>
    <row r="139" spans="1:120" ht="38.25">
      <c r="E139" s="3" t="s">
        <v>783</v>
      </c>
    </row>
    <row r="140" spans="1:120" ht="38.25">
      <c r="E140" s="3" t="s">
        <v>89</v>
      </c>
    </row>
    <row r="141" spans="1:120">
      <c r="A141" s="1" t="s">
        <v>1</v>
      </c>
    </row>
    <row r="142" spans="1:120">
      <c r="B142" s="1" t="s">
        <v>429</v>
      </c>
    </row>
    <row r="143" spans="1:120">
      <c r="K143" s="3" t="s">
        <v>3</v>
      </c>
    </row>
    <row r="144" spans="1:120" ht="38.25">
      <c r="B144" s="2" t="s">
        <v>4</v>
      </c>
      <c r="C144" s="2" t="s">
        <v>5</v>
      </c>
      <c r="D144" s="2" t="s">
        <v>430</v>
      </c>
      <c r="E144" s="2" t="s">
        <v>431</v>
      </c>
      <c r="F144" s="2" t="s">
        <v>432</v>
      </c>
      <c r="G144" s="2" t="s">
        <v>433</v>
      </c>
      <c r="H144" s="2" t="s">
        <v>434</v>
      </c>
      <c r="I144" s="2" t="s">
        <v>435</v>
      </c>
      <c r="J144" s="2" t="s">
        <v>436</v>
      </c>
      <c r="K144" s="2" t="s">
        <v>397</v>
      </c>
    </row>
    <row r="145" spans="2:11">
      <c r="B145" s="5" t="s">
        <v>8</v>
      </c>
      <c r="C145" s="6" t="s">
        <v>437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f>SUM(D145:J145)</f>
        <v>0</v>
      </c>
    </row>
    <row r="146" spans="2:11">
      <c r="B146" s="5" t="s">
        <v>346</v>
      </c>
      <c r="C146" s="6" t="s">
        <v>6</v>
      </c>
      <c r="D146" s="4">
        <v>0</v>
      </c>
      <c r="E146" s="4">
        <v>0</v>
      </c>
      <c r="F146" s="4">
        <v>0</v>
      </c>
      <c r="G146" s="4">
        <v>1078800</v>
      </c>
      <c r="H146" s="4">
        <v>405625.9</v>
      </c>
      <c r="I146" s="4">
        <v>1141442.8</v>
      </c>
      <c r="J146" s="4">
        <v>1091241.1000000001</v>
      </c>
      <c r="K146" s="4">
        <f t="shared" ref="K146:K173" si="0">SUM(D146:J146)</f>
        <v>3717109.8000000003</v>
      </c>
    </row>
    <row r="147" spans="2:11">
      <c r="B147" s="5" t="s">
        <v>348</v>
      </c>
      <c r="C147" s="5" t="s">
        <v>416</v>
      </c>
      <c r="D147" s="4">
        <v>0</v>
      </c>
      <c r="E147" s="4">
        <v>25000</v>
      </c>
      <c r="F147" s="4">
        <v>0</v>
      </c>
      <c r="G147" s="4">
        <v>206057.2</v>
      </c>
      <c r="H147" s="4">
        <v>11039.2</v>
      </c>
      <c r="I147" s="4">
        <v>25046.9</v>
      </c>
      <c r="J147" s="4">
        <v>1279346.5</v>
      </c>
      <c r="K147" s="4">
        <f t="shared" si="0"/>
        <v>1546489.8</v>
      </c>
    </row>
    <row r="148" spans="2:11">
      <c r="B148" s="5" t="s">
        <v>438</v>
      </c>
      <c r="C148" s="5" t="s">
        <v>439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f t="shared" si="0"/>
        <v>0</v>
      </c>
    </row>
    <row r="149" spans="2:11">
      <c r="B149" s="5" t="s">
        <v>440</v>
      </c>
      <c r="C149" s="5" t="s">
        <v>441</v>
      </c>
      <c r="D149" s="4">
        <v>0</v>
      </c>
      <c r="E149" s="4">
        <v>25000</v>
      </c>
      <c r="F149" s="4">
        <v>0</v>
      </c>
      <c r="G149" s="4">
        <v>206057.2</v>
      </c>
      <c r="H149" s="4">
        <v>11039.2</v>
      </c>
      <c r="I149" s="4">
        <v>25046.9</v>
      </c>
      <c r="J149" s="4">
        <v>1279346.5</v>
      </c>
      <c r="K149" s="4">
        <f t="shared" si="0"/>
        <v>1546489.8</v>
      </c>
    </row>
    <row r="150" spans="2:11">
      <c r="B150" s="5" t="s">
        <v>442</v>
      </c>
      <c r="C150" s="5" t="s">
        <v>443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f t="shared" si="0"/>
        <v>0</v>
      </c>
    </row>
    <row r="151" spans="2:11">
      <c r="B151" s="5" t="s">
        <v>444</v>
      </c>
      <c r="C151" s="5" t="s">
        <v>445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f t="shared" si="0"/>
        <v>0</v>
      </c>
    </row>
    <row r="152" spans="2:11">
      <c r="B152" s="5" t="s">
        <v>446</v>
      </c>
      <c r="C152" s="5" t="s">
        <v>447</v>
      </c>
      <c r="D152" s="4">
        <v>0</v>
      </c>
      <c r="E152" s="4">
        <v>0</v>
      </c>
      <c r="F152" s="4">
        <v>0</v>
      </c>
      <c r="G152" s="4">
        <v>187500</v>
      </c>
      <c r="H152" s="4">
        <v>54477.4</v>
      </c>
      <c r="I152" s="4">
        <v>81933</v>
      </c>
      <c r="J152" s="4">
        <v>0</v>
      </c>
      <c r="K152" s="4">
        <f t="shared" si="0"/>
        <v>323910.40000000002</v>
      </c>
    </row>
    <row r="153" spans="2:11">
      <c r="B153" s="5" t="s">
        <v>448</v>
      </c>
      <c r="C153" s="5" t="s">
        <v>449</v>
      </c>
      <c r="D153" s="4">
        <v>0</v>
      </c>
      <c r="E153" s="4">
        <v>0</v>
      </c>
      <c r="F153" s="4">
        <v>0</v>
      </c>
      <c r="G153" s="4">
        <v>187500</v>
      </c>
      <c r="H153" s="4">
        <v>54477.4</v>
      </c>
      <c r="I153" s="4">
        <v>81933</v>
      </c>
      <c r="J153" s="4">
        <v>0</v>
      </c>
      <c r="K153" s="4">
        <f t="shared" si="0"/>
        <v>323910.40000000002</v>
      </c>
    </row>
    <row r="154" spans="2:11">
      <c r="B154" s="5" t="s">
        <v>450</v>
      </c>
      <c r="C154" s="5" t="s">
        <v>451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f t="shared" si="0"/>
        <v>0</v>
      </c>
    </row>
    <row r="155" spans="2:11">
      <c r="B155" s="5" t="s">
        <v>452</v>
      </c>
      <c r="C155" s="5" t="s">
        <v>453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f t="shared" si="0"/>
        <v>0</v>
      </c>
    </row>
    <row r="156" spans="2:11">
      <c r="B156" s="5" t="s">
        <v>454</v>
      </c>
      <c r="C156" s="5" t="s">
        <v>409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f t="shared" si="0"/>
        <v>0</v>
      </c>
    </row>
    <row r="157" spans="2:11">
      <c r="B157" s="5" t="s">
        <v>455</v>
      </c>
      <c r="C157" s="5" t="s">
        <v>456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f t="shared" si="0"/>
        <v>0</v>
      </c>
    </row>
    <row r="158" spans="2:11" ht="25.5">
      <c r="B158" s="5" t="s">
        <v>457</v>
      </c>
      <c r="C158" s="5" t="s">
        <v>458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f t="shared" si="0"/>
        <v>0</v>
      </c>
    </row>
    <row r="159" spans="2:11">
      <c r="B159" s="5" t="s">
        <v>459</v>
      </c>
      <c r="C159" s="6" t="s">
        <v>7</v>
      </c>
      <c r="D159" s="4">
        <v>0</v>
      </c>
      <c r="E159" s="4">
        <v>25000</v>
      </c>
      <c r="F159" s="4">
        <v>0</v>
      </c>
      <c r="G159" s="4">
        <v>1097357.2</v>
      </c>
      <c r="H159" s="4">
        <v>362187.6</v>
      </c>
      <c r="I159" s="4">
        <v>1084556.7</v>
      </c>
      <c r="J159" s="4">
        <v>2370587.6</v>
      </c>
      <c r="K159" s="4">
        <f t="shared" si="0"/>
        <v>4939689.0999999996</v>
      </c>
    </row>
    <row r="160" spans="2:11">
      <c r="B160" s="5" t="s">
        <v>10</v>
      </c>
      <c r="C160" s="6" t="s">
        <v>460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f t="shared" si="0"/>
        <v>0</v>
      </c>
    </row>
    <row r="161" spans="1:120">
      <c r="B161" s="5" t="s">
        <v>351</v>
      </c>
      <c r="C161" s="5" t="s">
        <v>6</v>
      </c>
      <c r="D161" s="4">
        <v>0</v>
      </c>
      <c r="E161" s="4">
        <v>0</v>
      </c>
      <c r="F161" s="4">
        <v>0</v>
      </c>
      <c r="G161" s="4">
        <v>228851.20000000001</v>
      </c>
      <c r="H161" s="4">
        <v>165963.9</v>
      </c>
      <c r="I161" s="4">
        <v>716139.5</v>
      </c>
      <c r="J161" s="4">
        <v>494579.1</v>
      </c>
      <c r="K161" s="4">
        <f t="shared" si="0"/>
        <v>1605533.7000000002</v>
      </c>
    </row>
    <row r="162" spans="1:120">
      <c r="B162" s="5" t="s">
        <v>356</v>
      </c>
      <c r="C162" s="5" t="s">
        <v>416</v>
      </c>
      <c r="D162" s="4">
        <v>0</v>
      </c>
      <c r="E162" s="4">
        <v>750</v>
      </c>
      <c r="F162" s="4">
        <v>0</v>
      </c>
      <c r="G162" s="4">
        <v>221740.6</v>
      </c>
      <c r="H162" s="4">
        <v>34200.5</v>
      </c>
      <c r="I162" s="4">
        <v>249177.4</v>
      </c>
      <c r="J162" s="4">
        <v>543486.4</v>
      </c>
      <c r="K162" s="4">
        <f t="shared" si="0"/>
        <v>1049354.8999999999</v>
      </c>
    </row>
    <row r="163" spans="1:120">
      <c r="B163" s="5" t="s">
        <v>461</v>
      </c>
      <c r="C163" s="5" t="s">
        <v>462</v>
      </c>
      <c r="D163" s="4">
        <v>0</v>
      </c>
      <c r="E163" s="4">
        <v>750</v>
      </c>
      <c r="F163" s="4">
        <v>0</v>
      </c>
      <c r="G163" s="4">
        <v>221740.6</v>
      </c>
      <c r="H163" s="4">
        <v>34200.5</v>
      </c>
      <c r="I163" s="4">
        <v>249177.4</v>
      </c>
      <c r="J163" s="4">
        <v>543486.4</v>
      </c>
      <c r="K163" s="4">
        <f t="shared" si="0"/>
        <v>1049354.8999999999</v>
      </c>
    </row>
    <row r="164" spans="1:120">
      <c r="B164" s="5" t="s">
        <v>463</v>
      </c>
      <c r="C164" s="5" t="s">
        <v>464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f t="shared" si="0"/>
        <v>0</v>
      </c>
    </row>
    <row r="165" spans="1:120">
      <c r="B165" s="5" t="s">
        <v>465</v>
      </c>
      <c r="C165" s="5" t="s">
        <v>466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f t="shared" si="0"/>
        <v>0</v>
      </c>
    </row>
    <row r="166" spans="1:120">
      <c r="B166" s="5" t="s">
        <v>360</v>
      </c>
      <c r="C166" s="5" t="s">
        <v>447</v>
      </c>
      <c r="D166" s="4">
        <v>0</v>
      </c>
      <c r="E166" s="4">
        <v>0</v>
      </c>
      <c r="F166" s="4">
        <v>0</v>
      </c>
      <c r="G166" s="4">
        <v>103213.5</v>
      </c>
      <c r="H166" s="4">
        <v>32128.9</v>
      </c>
      <c r="I166" s="4">
        <v>68542.3</v>
      </c>
      <c r="J166" s="4">
        <v>0</v>
      </c>
      <c r="K166" s="4">
        <f t="shared" si="0"/>
        <v>203884.7</v>
      </c>
    </row>
    <row r="167" spans="1:120">
      <c r="B167" s="5" t="s">
        <v>467</v>
      </c>
      <c r="C167" s="5" t="s">
        <v>468</v>
      </c>
      <c r="D167" s="4">
        <v>0</v>
      </c>
      <c r="E167" s="4">
        <v>0</v>
      </c>
      <c r="F167" s="4">
        <v>0</v>
      </c>
      <c r="G167" s="4">
        <v>103213.5</v>
      </c>
      <c r="H167" s="4">
        <v>32128.9</v>
      </c>
      <c r="I167" s="4">
        <v>68542.3</v>
      </c>
      <c r="J167" s="4">
        <v>0</v>
      </c>
      <c r="K167" s="4">
        <f t="shared" si="0"/>
        <v>203884.7</v>
      </c>
    </row>
    <row r="168" spans="1:120">
      <c r="B168" s="5" t="s">
        <v>469</v>
      </c>
      <c r="C168" s="5" t="s">
        <v>470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f t="shared" si="0"/>
        <v>0</v>
      </c>
    </row>
    <row r="169" spans="1:120">
      <c r="B169" s="5" t="s">
        <v>471</v>
      </c>
      <c r="C169" s="5" t="s">
        <v>472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f t="shared" si="0"/>
        <v>0</v>
      </c>
    </row>
    <row r="170" spans="1:120">
      <c r="B170" s="5" t="s">
        <v>473</v>
      </c>
      <c r="C170" s="5" t="s">
        <v>7</v>
      </c>
      <c r="D170" s="4">
        <v>0</v>
      </c>
      <c r="E170" s="4">
        <v>750</v>
      </c>
      <c r="F170" s="4">
        <v>0</v>
      </c>
      <c r="G170" s="4">
        <v>347378.4</v>
      </c>
      <c r="H170" s="4">
        <v>168035.5</v>
      </c>
      <c r="I170" s="4">
        <v>896774.6</v>
      </c>
      <c r="J170" s="4">
        <v>1038065.5</v>
      </c>
      <c r="K170" s="4">
        <v>2451004.1</v>
      </c>
    </row>
    <row r="171" spans="1:120">
      <c r="B171" s="5" t="s">
        <v>12</v>
      </c>
      <c r="C171" s="6" t="s">
        <v>474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f t="shared" si="0"/>
        <v>0</v>
      </c>
    </row>
    <row r="172" spans="1:120">
      <c r="B172" s="5" t="s">
        <v>365</v>
      </c>
      <c r="C172" s="5" t="s">
        <v>6</v>
      </c>
      <c r="D172" s="4">
        <v>0</v>
      </c>
      <c r="E172" s="4">
        <v>0</v>
      </c>
      <c r="F172" s="4">
        <v>0</v>
      </c>
      <c r="G172" s="4">
        <v>849948.8</v>
      </c>
      <c r="H172" s="4">
        <v>239661.9</v>
      </c>
      <c r="I172" s="4">
        <v>425303.3</v>
      </c>
      <c r="J172" s="4">
        <v>596662</v>
      </c>
      <c r="K172" s="4">
        <f t="shared" si="0"/>
        <v>2111576</v>
      </c>
    </row>
    <row r="173" spans="1:120">
      <c r="B173" s="5" t="s">
        <v>370</v>
      </c>
      <c r="C173" s="5" t="s">
        <v>7</v>
      </c>
      <c r="D173" s="4">
        <v>0</v>
      </c>
      <c r="E173" s="4">
        <v>24250</v>
      </c>
      <c r="F173" s="4">
        <v>0</v>
      </c>
      <c r="G173" s="4">
        <v>749978.8</v>
      </c>
      <c r="H173" s="4">
        <v>194152.1</v>
      </c>
      <c r="I173" s="4">
        <v>187782</v>
      </c>
      <c r="J173" s="4">
        <v>1332522.1000000001</v>
      </c>
      <c r="K173" s="4">
        <f t="shared" si="0"/>
        <v>2488685</v>
      </c>
    </row>
    <row r="174" spans="1:120">
      <c r="B174" s="1" t="s">
        <v>388</v>
      </c>
    </row>
    <row r="175" spans="1:120">
      <c r="B175" s="3" t="s">
        <v>88</v>
      </c>
    </row>
    <row r="176" spans="1:120">
      <c r="A176" t="s">
        <v>88</v>
      </c>
      <c r="B176" t="s">
        <v>88</v>
      </c>
      <c r="C176" t="s">
        <v>88</v>
      </c>
      <c r="D176" t="s">
        <v>88</v>
      </c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</row>
    <row r="177" spans="1:11" ht="38.25">
      <c r="E177" s="3" t="s">
        <v>783</v>
      </c>
    </row>
    <row r="178" spans="1:11" ht="38.25">
      <c r="E178" s="3" t="s">
        <v>89</v>
      </c>
    </row>
    <row r="179" spans="1:11">
      <c r="A179" s="1" t="s">
        <v>1</v>
      </c>
    </row>
    <row r="180" spans="1:11">
      <c r="B180" s="1" t="s">
        <v>475</v>
      </c>
    </row>
    <row r="181" spans="1:11">
      <c r="K181" s="3" t="s">
        <v>3</v>
      </c>
    </row>
    <row r="182" spans="1:11" ht="38.25">
      <c r="B182" s="2" t="s">
        <v>4</v>
      </c>
      <c r="C182" s="2" t="s">
        <v>5</v>
      </c>
      <c r="D182" s="2" t="s">
        <v>476</v>
      </c>
      <c r="E182" s="2" t="s">
        <v>477</v>
      </c>
      <c r="F182" s="2" t="s">
        <v>478</v>
      </c>
      <c r="G182" s="2" t="s">
        <v>479</v>
      </c>
      <c r="H182" s="2" t="s">
        <v>480</v>
      </c>
      <c r="I182" s="2" t="s">
        <v>481</v>
      </c>
      <c r="J182" s="2" t="s">
        <v>482</v>
      </c>
      <c r="K182" s="2" t="s">
        <v>397</v>
      </c>
    </row>
    <row r="183" spans="1:11">
      <c r="B183" s="5" t="s">
        <v>8</v>
      </c>
      <c r="C183" s="6" t="s">
        <v>483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f>SUM(D183:J183)</f>
        <v>0</v>
      </c>
    </row>
    <row r="184" spans="1:11">
      <c r="B184" s="5" t="s">
        <v>346</v>
      </c>
      <c r="C184" s="5" t="s">
        <v>6</v>
      </c>
      <c r="D184" s="4">
        <v>0</v>
      </c>
      <c r="E184" s="4">
        <v>660008.4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f t="shared" ref="K184:K209" si="1">SUM(D184:J184)</f>
        <v>660008.4</v>
      </c>
    </row>
    <row r="185" spans="1:11">
      <c r="B185" s="5" t="s">
        <v>348</v>
      </c>
      <c r="C185" s="5" t="s">
        <v>416</v>
      </c>
      <c r="D185" s="4">
        <v>0</v>
      </c>
      <c r="E185" s="4">
        <v>83600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f t="shared" si="1"/>
        <v>83600</v>
      </c>
    </row>
    <row r="186" spans="1:11">
      <c r="B186" s="5" t="s">
        <v>438</v>
      </c>
      <c r="C186" s="5" t="s">
        <v>439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f t="shared" si="1"/>
        <v>0</v>
      </c>
    </row>
    <row r="187" spans="1:11">
      <c r="B187" s="5" t="s">
        <v>440</v>
      </c>
      <c r="C187" s="5" t="s">
        <v>441</v>
      </c>
      <c r="D187" s="4">
        <v>0</v>
      </c>
      <c r="E187" s="4">
        <v>83600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f t="shared" si="1"/>
        <v>83600</v>
      </c>
    </row>
    <row r="188" spans="1:11">
      <c r="B188" s="5" t="s">
        <v>442</v>
      </c>
      <c r="C188" s="5" t="s">
        <v>443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f t="shared" si="1"/>
        <v>0</v>
      </c>
    </row>
    <row r="189" spans="1:11">
      <c r="B189" s="5" t="s">
        <v>444</v>
      </c>
      <c r="C189" s="5" t="s">
        <v>445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f t="shared" si="1"/>
        <v>0</v>
      </c>
    </row>
    <row r="190" spans="1:11">
      <c r="B190" s="5" t="s">
        <v>446</v>
      </c>
      <c r="C190" s="5" t="s">
        <v>447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f t="shared" si="1"/>
        <v>0</v>
      </c>
    </row>
    <row r="191" spans="1:11">
      <c r="B191" s="5" t="s">
        <v>448</v>
      </c>
      <c r="C191" s="5" t="s">
        <v>484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f t="shared" si="1"/>
        <v>0</v>
      </c>
    </row>
    <row r="192" spans="1:11">
      <c r="B192" s="5" t="s">
        <v>450</v>
      </c>
      <c r="C192" s="5" t="s">
        <v>485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f t="shared" si="1"/>
        <v>0</v>
      </c>
    </row>
    <row r="193" spans="2:11">
      <c r="B193" s="5" t="s">
        <v>452</v>
      </c>
      <c r="C193" s="5" t="s">
        <v>486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f t="shared" si="1"/>
        <v>0</v>
      </c>
    </row>
    <row r="194" spans="2:11">
      <c r="B194" s="5" t="s">
        <v>454</v>
      </c>
      <c r="C194" s="5" t="s">
        <v>487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f t="shared" si="1"/>
        <v>0</v>
      </c>
    </row>
    <row r="195" spans="2:11">
      <c r="B195" s="5" t="s">
        <v>455</v>
      </c>
      <c r="C195" s="5" t="s">
        <v>7</v>
      </c>
      <c r="D195" s="4">
        <v>0</v>
      </c>
      <c r="E195" s="4">
        <v>743608.4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f t="shared" si="1"/>
        <v>743608.4</v>
      </c>
    </row>
    <row r="196" spans="2:11">
      <c r="B196" s="5" t="s">
        <v>10</v>
      </c>
      <c r="C196" s="6" t="s">
        <v>488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f t="shared" si="1"/>
        <v>0</v>
      </c>
    </row>
    <row r="197" spans="2:11">
      <c r="B197" s="5" t="s">
        <v>351</v>
      </c>
      <c r="C197" s="5" t="s">
        <v>6</v>
      </c>
      <c r="D197" s="4">
        <v>0</v>
      </c>
      <c r="E197" s="4">
        <v>495834.5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f t="shared" si="1"/>
        <v>495834.5</v>
      </c>
    </row>
    <row r="198" spans="2:11">
      <c r="B198" s="5" t="s">
        <v>356</v>
      </c>
      <c r="C198" s="5" t="s">
        <v>416</v>
      </c>
      <c r="D198" s="4">
        <v>0</v>
      </c>
      <c r="E198" s="4">
        <v>74329.2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f t="shared" si="1"/>
        <v>74329.2</v>
      </c>
    </row>
    <row r="199" spans="2:11">
      <c r="B199" s="5" t="s">
        <v>461</v>
      </c>
      <c r="C199" s="5" t="s">
        <v>489</v>
      </c>
      <c r="D199" s="4">
        <v>0</v>
      </c>
      <c r="E199" s="4">
        <v>74329.2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f t="shared" si="1"/>
        <v>74329.2</v>
      </c>
    </row>
    <row r="200" spans="2:11">
      <c r="B200" s="5" t="s">
        <v>463</v>
      </c>
      <c r="C200" s="5" t="s">
        <v>490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f t="shared" si="1"/>
        <v>0</v>
      </c>
    </row>
    <row r="201" spans="2:11">
      <c r="B201" s="5" t="s">
        <v>465</v>
      </c>
      <c r="C201" s="5" t="s">
        <v>491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f t="shared" si="1"/>
        <v>0</v>
      </c>
    </row>
    <row r="202" spans="2:11">
      <c r="B202" s="5" t="s">
        <v>360</v>
      </c>
      <c r="C202" s="5" t="s">
        <v>391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f t="shared" si="1"/>
        <v>0</v>
      </c>
    </row>
    <row r="203" spans="2:11" ht="25.5">
      <c r="B203" s="5" t="s">
        <v>467</v>
      </c>
      <c r="C203" s="5" t="s">
        <v>492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f t="shared" si="1"/>
        <v>0</v>
      </c>
    </row>
    <row r="204" spans="2:11">
      <c r="B204" s="5" t="s">
        <v>469</v>
      </c>
      <c r="C204" s="5" t="s">
        <v>470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f t="shared" si="1"/>
        <v>0</v>
      </c>
    </row>
    <row r="205" spans="2:11">
      <c r="B205" s="5" t="s">
        <v>471</v>
      </c>
      <c r="C205" s="5" t="s">
        <v>472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f t="shared" si="1"/>
        <v>0</v>
      </c>
    </row>
    <row r="206" spans="2:11">
      <c r="B206" s="5" t="s">
        <v>473</v>
      </c>
      <c r="C206" s="5" t="s">
        <v>7</v>
      </c>
      <c r="D206" s="4">
        <v>0</v>
      </c>
      <c r="E206" s="4">
        <v>570163.69999999995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f t="shared" si="1"/>
        <v>570163.69999999995</v>
      </c>
    </row>
    <row r="207" spans="2:11">
      <c r="B207" s="5" t="s">
        <v>12</v>
      </c>
      <c r="C207" s="6" t="s">
        <v>493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f t="shared" si="1"/>
        <v>0</v>
      </c>
    </row>
    <row r="208" spans="2:11">
      <c r="B208" s="5" t="s">
        <v>365</v>
      </c>
      <c r="C208" s="5" t="s">
        <v>6</v>
      </c>
      <c r="D208" s="4">
        <v>0</v>
      </c>
      <c r="E208" s="4">
        <v>164173.9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f t="shared" si="1"/>
        <v>164173.9</v>
      </c>
    </row>
    <row r="209" spans="1:120">
      <c r="B209" s="5" t="s">
        <v>370</v>
      </c>
      <c r="C209" s="5" t="s">
        <v>7</v>
      </c>
      <c r="D209" s="4">
        <v>0</v>
      </c>
      <c r="E209" s="4">
        <v>173444.7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f t="shared" si="1"/>
        <v>173444.7</v>
      </c>
    </row>
    <row r="210" spans="1:120">
      <c r="B210" s="1" t="s">
        <v>388</v>
      </c>
    </row>
    <row r="211" spans="1:120">
      <c r="B211" s="3" t="s">
        <v>88</v>
      </c>
    </row>
    <row r="212" spans="1:120">
      <c r="A212" t="s">
        <v>88</v>
      </c>
      <c r="B212" t="s">
        <v>88</v>
      </c>
      <c r="C212" t="s">
        <v>88</v>
      </c>
      <c r="D212" t="s">
        <v>88</v>
      </c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</row>
    <row r="213" spans="1:120" ht="38.25">
      <c r="E213" s="3" t="s">
        <v>783</v>
      </c>
    </row>
    <row r="214" spans="1:120" ht="38.25">
      <c r="E214" s="3" t="s">
        <v>89</v>
      </c>
    </row>
    <row r="215" spans="1:120">
      <c r="A215" s="1" t="s">
        <v>1</v>
      </c>
    </row>
    <row r="216" spans="1:120">
      <c r="B216" s="1" t="s">
        <v>494</v>
      </c>
    </row>
    <row r="217" spans="1:120">
      <c r="E217" s="3" t="s">
        <v>3</v>
      </c>
    </row>
    <row r="218" spans="1:120">
      <c r="B218" s="2" t="s">
        <v>4</v>
      </c>
      <c r="C218" s="2" t="s">
        <v>5</v>
      </c>
      <c r="D218" s="2" t="s">
        <v>6</v>
      </c>
      <c r="E218" s="2" t="s">
        <v>7</v>
      </c>
    </row>
    <row r="219" spans="1:120" ht="38.25">
      <c r="B219" s="5" t="s">
        <v>8</v>
      </c>
      <c r="C219" s="5" t="s">
        <v>495</v>
      </c>
      <c r="D219" s="4">
        <v>500000</v>
      </c>
      <c r="E219" s="4">
        <v>16053617.800000001</v>
      </c>
    </row>
    <row r="220" spans="1:120" ht="51">
      <c r="B220" s="5" t="s">
        <v>10</v>
      </c>
      <c r="C220" s="5" t="s">
        <v>496</v>
      </c>
      <c r="D220" s="4">
        <v>0</v>
      </c>
      <c r="E220" s="4">
        <v>0</v>
      </c>
    </row>
    <row r="221" spans="1:120" ht="38.25">
      <c r="B221" s="5" t="s">
        <v>12</v>
      </c>
      <c r="C221" s="5" t="s">
        <v>497</v>
      </c>
      <c r="D221" s="4">
        <v>4000827.4</v>
      </c>
      <c r="E221" s="4">
        <v>10338599.199999999</v>
      </c>
    </row>
    <row r="222" spans="1:120" ht="63.75">
      <c r="B222" s="5" t="s">
        <v>14</v>
      </c>
      <c r="C222" s="5" t="s">
        <v>498</v>
      </c>
      <c r="D222" s="4">
        <v>0</v>
      </c>
      <c r="E222" s="4">
        <v>0</v>
      </c>
    </row>
    <row r="223" spans="1:120" ht="51">
      <c r="B223" s="5" t="s">
        <v>16</v>
      </c>
      <c r="C223" s="5" t="s">
        <v>499</v>
      </c>
      <c r="D223" s="4">
        <v>6645.2</v>
      </c>
      <c r="E223" s="4">
        <v>70238.600000000006</v>
      </c>
    </row>
    <row r="224" spans="1:120">
      <c r="B224" s="5" t="s">
        <v>18</v>
      </c>
      <c r="C224" s="5" t="s">
        <v>397</v>
      </c>
      <c r="D224" s="4">
        <v>4507472.5999999996</v>
      </c>
      <c r="E224" s="4">
        <f>SUM(E219:E223)</f>
        <v>26462455.600000001</v>
      </c>
    </row>
    <row r="225" spans="1:120">
      <c r="B225" s="1" t="s">
        <v>388</v>
      </c>
    </row>
    <row r="226" spans="1:120">
      <c r="B226" s="3" t="s">
        <v>88</v>
      </c>
    </row>
    <row r="227" spans="1:120">
      <c r="A227" t="s">
        <v>88</v>
      </c>
      <c r="B227" t="s">
        <v>88</v>
      </c>
      <c r="C227" t="s">
        <v>88</v>
      </c>
      <c r="D227" t="s">
        <v>88</v>
      </c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</row>
    <row r="228" spans="1:120" ht="38.25">
      <c r="E228" s="3" t="s">
        <v>783</v>
      </c>
    </row>
    <row r="229" spans="1:120" ht="38.25">
      <c r="E229" s="3" t="s">
        <v>89</v>
      </c>
    </row>
    <row r="230" spans="1:120">
      <c r="A230" s="1" t="s">
        <v>1</v>
      </c>
    </row>
    <row r="231" spans="1:120">
      <c r="B231" s="1" t="s">
        <v>500</v>
      </c>
    </row>
    <row r="232" spans="1:120">
      <c r="I232" s="3" t="s">
        <v>3</v>
      </c>
    </row>
    <row r="233" spans="1:120" ht="63.75">
      <c r="B233" s="2" t="s">
        <v>4</v>
      </c>
      <c r="C233" s="2" t="s">
        <v>5</v>
      </c>
      <c r="D233" s="2" t="s">
        <v>501</v>
      </c>
      <c r="E233" s="2" t="s">
        <v>502</v>
      </c>
      <c r="F233" s="2" t="s">
        <v>503</v>
      </c>
      <c r="G233" s="2" t="s">
        <v>504</v>
      </c>
      <c r="H233" s="2" t="s">
        <v>505</v>
      </c>
      <c r="I233" s="2" t="s">
        <v>397</v>
      </c>
    </row>
    <row r="234" spans="1:120">
      <c r="B234" s="5" t="s">
        <v>8</v>
      </c>
      <c r="C234" s="5" t="s">
        <v>506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f>SUM(D234:H234)</f>
        <v>0</v>
      </c>
    </row>
    <row r="235" spans="1:120">
      <c r="B235" s="5" t="s">
        <v>10</v>
      </c>
      <c r="C235" s="5" t="s">
        <v>507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f t="shared" ref="I235:I244" si="2">SUM(D235:H235)</f>
        <v>0</v>
      </c>
    </row>
    <row r="236" spans="1:120">
      <c r="B236" s="5" t="s">
        <v>12</v>
      </c>
      <c r="C236" s="5" t="s">
        <v>508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f t="shared" si="2"/>
        <v>0</v>
      </c>
    </row>
    <row r="237" spans="1:120">
      <c r="B237" s="5" t="s">
        <v>14</v>
      </c>
      <c r="C237" s="5" t="s">
        <v>509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f t="shared" si="2"/>
        <v>0</v>
      </c>
    </row>
    <row r="238" spans="1:120">
      <c r="B238" s="5" t="s">
        <v>16</v>
      </c>
      <c r="C238" s="5" t="s">
        <v>510</v>
      </c>
      <c r="D238" s="4">
        <v>0</v>
      </c>
      <c r="E238" s="4">
        <v>15895398.9</v>
      </c>
      <c r="F238" s="4">
        <v>0</v>
      </c>
      <c r="G238" s="4">
        <v>0</v>
      </c>
      <c r="H238" s="4">
        <v>0</v>
      </c>
      <c r="I238" s="4">
        <f t="shared" si="2"/>
        <v>15895398.9</v>
      </c>
    </row>
    <row r="239" spans="1:120">
      <c r="B239" s="5" t="s">
        <v>18</v>
      </c>
      <c r="C239" s="5" t="s">
        <v>511</v>
      </c>
      <c r="D239" s="4">
        <v>0</v>
      </c>
      <c r="E239" s="4">
        <v>0</v>
      </c>
      <c r="F239" s="4">
        <v>0</v>
      </c>
      <c r="G239" s="4">
        <v>1461538.3</v>
      </c>
      <c r="H239" s="4">
        <v>0</v>
      </c>
      <c r="I239" s="4">
        <f t="shared" si="2"/>
        <v>1461538.3</v>
      </c>
    </row>
    <row r="240" spans="1:120">
      <c r="B240" s="5" t="s">
        <v>20</v>
      </c>
      <c r="C240" s="5" t="s">
        <v>512</v>
      </c>
      <c r="D240" s="4">
        <v>0</v>
      </c>
      <c r="E240" s="4">
        <v>0</v>
      </c>
      <c r="F240" s="4">
        <v>0</v>
      </c>
      <c r="G240" s="4">
        <v>677027.4</v>
      </c>
      <c r="H240" s="4">
        <v>0</v>
      </c>
      <c r="I240" s="4">
        <f t="shared" si="2"/>
        <v>677027.4</v>
      </c>
    </row>
    <row r="241" spans="1:120">
      <c r="B241" s="5" t="s">
        <v>22</v>
      </c>
      <c r="C241" s="5" t="s">
        <v>513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f t="shared" si="2"/>
        <v>0</v>
      </c>
    </row>
    <row r="242" spans="1:120" ht="25.5">
      <c r="B242" s="5" t="s">
        <v>24</v>
      </c>
      <c r="C242" s="5" t="s">
        <v>514</v>
      </c>
      <c r="D242" s="4">
        <v>0</v>
      </c>
      <c r="E242" s="4">
        <v>5446598.9000000004</v>
      </c>
      <c r="F242" s="4">
        <v>0</v>
      </c>
      <c r="G242" s="4">
        <v>0</v>
      </c>
      <c r="H242" s="4">
        <v>0</v>
      </c>
      <c r="I242" s="4">
        <f t="shared" si="2"/>
        <v>5446598.9000000004</v>
      </c>
    </row>
    <row r="243" spans="1:120">
      <c r="B243" s="5" t="s">
        <v>26</v>
      </c>
      <c r="C243" s="5" t="s">
        <v>515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f t="shared" si="2"/>
        <v>0</v>
      </c>
    </row>
    <row r="244" spans="1:120">
      <c r="B244" s="5" t="s">
        <v>28</v>
      </c>
      <c r="C244" s="6" t="s">
        <v>397</v>
      </c>
      <c r="D244" s="4">
        <f>SUM(D234:D243)</f>
        <v>0</v>
      </c>
      <c r="E244" s="4">
        <f t="shared" ref="E244:H244" si="3">SUM(E234:E243)</f>
        <v>21341997.800000001</v>
      </c>
      <c r="F244" s="4">
        <f t="shared" si="3"/>
        <v>0</v>
      </c>
      <c r="G244" s="4">
        <f t="shared" si="3"/>
        <v>2138565.7000000002</v>
      </c>
      <c r="H244" s="4">
        <f t="shared" si="3"/>
        <v>0</v>
      </c>
      <c r="I244" s="4">
        <f t="shared" si="2"/>
        <v>23480563.5</v>
      </c>
    </row>
    <row r="245" spans="1:120">
      <c r="A245" t="s">
        <v>88</v>
      </c>
      <c r="B245" t="s">
        <v>88</v>
      </c>
      <c r="C245" t="s">
        <v>88</v>
      </c>
      <c r="D245" t="s">
        <v>88</v>
      </c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</row>
    <row r="246" spans="1:120" ht="38.25">
      <c r="E246" s="3" t="s">
        <v>783</v>
      </c>
    </row>
    <row r="247" spans="1:120" ht="38.25">
      <c r="E247" s="3" t="s">
        <v>89</v>
      </c>
    </row>
    <row r="248" spans="1:120">
      <c r="A248" s="1" t="s">
        <v>1</v>
      </c>
    </row>
    <row r="249" spans="1:120">
      <c r="B249" s="1" t="s">
        <v>516</v>
      </c>
    </row>
    <row r="250" spans="1:120">
      <c r="I250" s="3" t="s">
        <v>3</v>
      </c>
    </row>
    <row r="251" spans="1:120" ht="38.25">
      <c r="B251" s="2" t="s">
        <v>4</v>
      </c>
      <c r="C251" s="2" t="s">
        <v>5</v>
      </c>
      <c r="D251" s="2" t="s">
        <v>517</v>
      </c>
      <c r="E251" s="2" t="s">
        <v>518</v>
      </c>
      <c r="F251" s="2" t="s">
        <v>519</v>
      </c>
      <c r="G251" s="2" t="s">
        <v>520</v>
      </c>
      <c r="H251" s="2" t="s">
        <v>521</v>
      </c>
      <c r="I251" s="2" t="s">
        <v>397</v>
      </c>
    </row>
    <row r="252" spans="1:120" ht="38.25">
      <c r="B252" s="5" t="s">
        <v>8</v>
      </c>
      <c r="C252" s="5" t="s">
        <v>522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f>SUM(D252:H252)</f>
        <v>0</v>
      </c>
    </row>
    <row r="253" spans="1:120" ht="25.5">
      <c r="B253" s="5" t="s">
        <v>10</v>
      </c>
      <c r="C253" s="5" t="s">
        <v>523</v>
      </c>
      <c r="D253" s="4">
        <v>0</v>
      </c>
      <c r="E253" s="4">
        <v>0</v>
      </c>
      <c r="F253" s="4">
        <v>15649637.199999999</v>
      </c>
      <c r="G253" s="4">
        <v>0</v>
      </c>
      <c r="H253" s="4">
        <v>5446598.9000000004</v>
      </c>
      <c r="I253" s="4">
        <f t="shared" ref="I253:I258" si="4">SUM(D253:H253)</f>
        <v>21096236.100000001</v>
      </c>
    </row>
    <row r="254" spans="1:120" ht="25.5">
      <c r="B254" s="5" t="s">
        <v>12</v>
      </c>
      <c r="C254" s="5" t="s">
        <v>503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f t="shared" si="4"/>
        <v>0</v>
      </c>
    </row>
    <row r="255" spans="1:120">
      <c r="B255" s="5" t="s">
        <v>14</v>
      </c>
      <c r="C255" s="5" t="s">
        <v>524</v>
      </c>
      <c r="D255" s="4">
        <v>2138565.7000000002</v>
      </c>
      <c r="E255" s="4">
        <v>0</v>
      </c>
      <c r="F255" s="4">
        <v>0</v>
      </c>
      <c r="G255" s="4">
        <v>0</v>
      </c>
      <c r="H255" s="4">
        <v>0</v>
      </c>
      <c r="I255" s="4">
        <f t="shared" si="4"/>
        <v>2138565.7000000002</v>
      </c>
    </row>
    <row r="256" spans="1:120" ht="25.5">
      <c r="B256" s="5" t="s">
        <v>16</v>
      </c>
      <c r="C256" s="5" t="s">
        <v>525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f t="shared" si="4"/>
        <v>0</v>
      </c>
    </row>
    <row r="257" spans="1:120">
      <c r="B257" s="5" t="s">
        <v>18</v>
      </c>
      <c r="C257" s="5"/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f t="shared" si="4"/>
        <v>0</v>
      </c>
    </row>
    <row r="258" spans="1:120">
      <c r="B258" s="5" t="s">
        <v>20</v>
      </c>
      <c r="C258" s="6" t="s">
        <v>397</v>
      </c>
      <c r="D258" s="4">
        <f>SUM(D252:D257)</f>
        <v>2138565.7000000002</v>
      </c>
      <c r="E258" s="4">
        <f t="shared" ref="E258:H258" si="5">SUM(E252:E257)</f>
        <v>0</v>
      </c>
      <c r="F258" s="4">
        <f t="shared" si="5"/>
        <v>15649637.199999999</v>
      </c>
      <c r="G258" s="4">
        <f t="shared" si="5"/>
        <v>0</v>
      </c>
      <c r="H258" s="4">
        <f t="shared" si="5"/>
        <v>5446598.9000000004</v>
      </c>
      <c r="I258" s="4">
        <f t="shared" si="4"/>
        <v>23234801.799999997</v>
      </c>
    </row>
    <row r="259" spans="1:120">
      <c r="B259" s="1" t="s">
        <v>388</v>
      </c>
    </row>
    <row r="260" spans="1:120">
      <c r="B260" s="3" t="s">
        <v>88</v>
      </c>
    </row>
    <row r="261" spans="1:120">
      <c r="A261" t="s">
        <v>88</v>
      </c>
      <c r="B261" t="s">
        <v>88</v>
      </c>
      <c r="C261" t="s">
        <v>88</v>
      </c>
      <c r="D261" t="s">
        <v>88</v>
      </c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</row>
    <row r="262" spans="1:120" ht="38.25">
      <c r="E262" s="3" t="s">
        <v>783</v>
      </c>
    </row>
    <row r="263" spans="1:120" ht="38.25">
      <c r="E263" s="3" t="s">
        <v>89</v>
      </c>
    </row>
    <row r="264" spans="1:120">
      <c r="A264" s="1" t="s">
        <v>1</v>
      </c>
    </row>
    <row r="265" spans="1:120">
      <c r="B265" s="1" t="s">
        <v>526</v>
      </c>
    </row>
    <row r="266" spans="1:120">
      <c r="G266" s="3" t="s">
        <v>3</v>
      </c>
    </row>
    <row r="267" spans="1:120" ht="25.5">
      <c r="B267" s="2" t="s">
        <v>4</v>
      </c>
      <c r="C267" s="2" t="s">
        <v>5</v>
      </c>
      <c r="D267" s="2" t="s">
        <v>527</v>
      </c>
      <c r="E267" s="2" t="s">
        <v>147</v>
      </c>
      <c r="F267" s="2" t="s">
        <v>527</v>
      </c>
      <c r="G267" s="2" t="s">
        <v>147</v>
      </c>
    </row>
    <row r="268" spans="1:120" ht="25.5">
      <c r="B268" s="5" t="s">
        <v>528</v>
      </c>
      <c r="C268" s="5" t="s">
        <v>529</v>
      </c>
      <c r="D268" s="4">
        <v>0</v>
      </c>
      <c r="E268" s="4">
        <v>0</v>
      </c>
      <c r="F268" s="4">
        <v>0</v>
      </c>
      <c r="G268" s="4">
        <v>0</v>
      </c>
    </row>
    <row r="269" spans="1:120" ht="25.5">
      <c r="B269" s="5" t="s">
        <v>530</v>
      </c>
      <c r="C269" s="5" t="s">
        <v>531</v>
      </c>
      <c r="D269" s="4">
        <v>0</v>
      </c>
      <c r="E269" s="4">
        <v>0</v>
      </c>
      <c r="F269" s="4">
        <v>0</v>
      </c>
      <c r="G269" s="4">
        <v>0</v>
      </c>
    </row>
    <row r="270" spans="1:120" ht="25.5">
      <c r="B270" s="5" t="s">
        <v>532</v>
      </c>
      <c r="C270" s="5" t="s">
        <v>533</v>
      </c>
      <c r="D270" s="4">
        <v>0</v>
      </c>
      <c r="E270" s="4">
        <v>0</v>
      </c>
      <c r="F270" s="4">
        <v>0</v>
      </c>
      <c r="G270" s="4">
        <v>0</v>
      </c>
    </row>
    <row r="271" spans="1:120">
      <c r="B271" s="5" t="s">
        <v>534</v>
      </c>
      <c r="C271" s="5" t="s">
        <v>535</v>
      </c>
      <c r="D271" s="4">
        <v>0</v>
      </c>
      <c r="E271" s="4">
        <v>0</v>
      </c>
      <c r="F271" s="4">
        <v>0</v>
      </c>
      <c r="G271" s="4">
        <v>0</v>
      </c>
    </row>
    <row r="272" spans="1:120">
      <c r="B272" s="5" t="s">
        <v>536</v>
      </c>
      <c r="C272" s="6" t="s">
        <v>397</v>
      </c>
      <c r="D272" s="4">
        <v>0</v>
      </c>
      <c r="E272" s="4">
        <v>0</v>
      </c>
      <c r="F272" s="4">
        <v>0</v>
      </c>
      <c r="G272" s="4">
        <v>0</v>
      </c>
    </row>
    <row r="273" spans="1:120">
      <c r="A273" t="s">
        <v>88</v>
      </c>
      <c r="B273" t="s">
        <v>88</v>
      </c>
      <c r="C273" t="s">
        <v>88</v>
      </c>
      <c r="D273" t="s">
        <v>88</v>
      </c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</row>
    <row r="274" spans="1:120" ht="38.25">
      <c r="E274" s="3" t="s">
        <v>783</v>
      </c>
    </row>
    <row r="275" spans="1:120" ht="38.25">
      <c r="E275" s="3" t="s">
        <v>89</v>
      </c>
    </row>
    <row r="276" spans="1:120">
      <c r="A276" s="1" t="s">
        <v>1</v>
      </c>
    </row>
    <row r="277" spans="1:120">
      <c r="B277" s="1" t="s">
        <v>537</v>
      </c>
    </row>
    <row r="278" spans="1:120">
      <c r="G278" s="3" t="s">
        <v>3</v>
      </c>
    </row>
    <row r="279" spans="1:120">
      <c r="B279" s="2" t="s">
        <v>4</v>
      </c>
      <c r="C279" s="2" t="s">
        <v>5</v>
      </c>
      <c r="D279" s="2" t="s">
        <v>7</v>
      </c>
      <c r="E279" s="2" t="s">
        <v>390</v>
      </c>
      <c r="F279" s="2" t="s">
        <v>391</v>
      </c>
      <c r="G279" s="2" t="s">
        <v>7</v>
      </c>
    </row>
    <row r="280" spans="1:120" ht="25.5">
      <c r="B280" s="5" t="s">
        <v>8</v>
      </c>
      <c r="C280" s="5" t="s">
        <v>529</v>
      </c>
      <c r="D280" s="4">
        <v>0</v>
      </c>
      <c r="E280" s="4">
        <v>0</v>
      </c>
      <c r="F280" s="4">
        <v>0</v>
      </c>
      <c r="G280" s="4">
        <v>0</v>
      </c>
    </row>
    <row r="281" spans="1:120" ht="25.5">
      <c r="B281" s="5" t="s">
        <v>10</v>
      </c>
      <c r="C281" s="5" t="s">
        <v>531</v>
      </c>
      <c r="D281" s="4">
        <v>0</v>
      </c>
      <c r="E281" s="4">
        <v>0</v>
      </c>
      <c r="F281" s="4">
        <v>0</v>
      </c>
      <c r="G281" s="4">
        <v>0</v>
      </c>
    </row>
    <row r="282" spans="1:120" ht="25.5">
      <c r="B282" s="5" t="s">
        <v>12</v>
      </c>
      <c r="C282" s="5" t="s">
        <v>533</v>
      </c>
      <c r="D282" s="4">
        <v>0</v>
      </c>
      <c r="E282" s="4">
        <v>0</v>
      </c>
      <c r="F282" s="4">
        <v>0</v>
      </c>
      <c r="G282" s="4">
        <v>0</v>
      </c>
    </row>
    <row r="283" spans="1:120">
      <c r="B283" s="5" t="s">
        <v>14</v>
      </c>
      <c r="C283" s="5" t="s">
        <v>535</v>
      </c>
      <c r="D283" s="4">
        <v>0</v>
      </c>
      <c r="E283" s="4">
        <v>0</v>
      </c>
      <c r="F283" s="4">
        <v>0</v>
      </c>
      <c r="G283" s="4">
        <v>0</v>
      </c>
    </row>
    <row r="284" spans="1:120">
      <c r="B284" s="5" t="s">
        <v>16</v>
      </c>
      <c r="C284" s="5" t="s">
        <v>538</v>
      </c>
      <c r="D284" s="4">
        <v>0</v>
      </c>
      <c r="E284" s="4">
        <v>0</v>
      </c>
      <c r="F284" s="4">
        <v>0</v>
      </c>
      <c r="G284" s="4">
        <v>0</v>
      </c>
    </row>
    <row r="285" spans="1:120">
      <c r="B285" s="5" t="s">
        <v>18</v>
      </c>
      <c r="C285" s="6" t="s">
        <v>397</v>
      </c>
      <c r="D285" s="4">
        <v>0</v>
      </c>
      <c r="E285" s="4">
        <v>0</v>
      </c>
      <c r="F285" s="4">
        <v>0</v>
      </c>
      <c r="G285" s="4">
        <v>0</v>
      </c>
    </row>
    <row r="286" spans="1:120">
      <c r="B286" s="1" t="s">
        <v>388</v>
      </c>
    </row>
    <row r="287" spans="1:120">
      <c r="B287" s="3" t="s">
        <v>88</v>
      </c>
    </row>
    <row r="288" spans="1:120">
      <c r="A288" t="s">
        <v>88</v>
      </c>
      <c r="B288" t="s">
        <v>88</v>
      </c>
      <c r="C288" t="s">
        <v>88</v>
      </c>
      <c r="D288" t="s">
        <v>88</v>
      </c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</row>
    <row r="289" spans="1:120" ht="38.25">
      <c r="E289" s="3" t="s">
        <v>783</v>
      </c>
    </row>
    <row r="290" spans="1:120" ht="38.25">
      <c r="E290" s="3" t="s">
        <v>89</v>
      </c>
    </row>
    <row r="291" spans="1:120">
      <c r="A291" s="1" t="s">
        <v>1</v>
      </c>
    </row>
    <row r="292" spans="1:120">
      <c r="B292" s="1" t="s">
        <v>539</v>
      </c>
    </row>
    <row r="293" spans="1:120">
      <c r="I293" s="3" t="s">
        <v>3</v>
      </c>
    </row>
    <row r="294" spans="1:120" ht="38.25">
      <c r="B294" s="2" t="s">
        <v>4</v>
      </c>
      <c r="C294" s="2" t="s">
        <v>5</v>
      </c>
      <c r="D294" s="2" t="s">
        <v>540</v>
      </c>
      <c r="E294" s="2" t="s">
        <v>541</v>
      </c>
      <c r="F294" s="2" t="s">
        <v>542</v>
      </c>
      <c r="G294" s="2" t="s">
        <v>540</v>
      </c>
      <c r="H294" s="2" t="s">
        <v>541</v>
      </c>
      <c r="I294" s="2" t="s">
        <v>542</v>
      </c>
    </row>
    <row r="295" spans="1:120">
      <c r="B295" s="5" t="s">
        <v>528</v>
      </c>
      <c r="C295" s="5"/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</row>
    <row r="296" spans="1:120">
      <c r="B296" s="5" t="s">
        <v>88</v>
      </c>
      <c r="C296" s="6" t="s">
        <v>397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</row>
    <row r="297" spans="1:120">
      <c r="B297" s="1" t="s">
        <v>388</v>
      </c>
    </row>
    <row r="298" spans="1:120">
      <c r="B298" s="3" t="s">
        <v>88</v>
      </c>
    </row>
    <row r="299" spans="1:120">
      <c r="A299" t="s">
        <v>88</v>
      </c>
      <c r="B299" t="s">
        <v>88</v>
      </c>
      <c r="C299" t="s">
        <v>88</v>
      </c>
      <c r="D299" t="s">
        <v>88</v>
      </c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</row>
    <row r="300" spans="1:120" ht="38.25">
      <c r="E300" s="3" t="s">
        <v>783</v>
      </c>
    </row>
    <row r="301" spans="1:120" ht="38.25">
      <c r="E301" s="3" t="s">
        <v>89</v>
      </c>
    </row>
    <row r="302" spans="1:120">
      <c r="A302" s="1" t="s">
        <v>1</v>
      </c>
    </row>
    <row r="303" spans="1:120">
      <c r="B303" s="1" t="s">
        <v>543</v>
      </c>
    </row>
    <row r="304" spans="1:120">
      <c r="E304" s="3" t="s">
        <v>3</v>
      </c>
    </row>
    <row r="305" spans="1:120">
      <c r="B305" s="2" t="s">
        <v>4</v>
      </c>
      <c r="C305" s="2" t="s">
        <v>5</v>
      </c>
      <c r="D305" s="2" t="s">
        <v>6</v>
      </c>
      <c r="E305" s="2" t="s">
        <v>7</v>
      </c>
    </row>
    <row r="306" spans="1:120" ht="25.5">
      <c r="B306" s="5" t="s">
        <v>8</v>
      </c>
      <c r="C306" s="5" t="s">
        <v>544</v>
      </c>
      <c r="D306" s="4">
        <v>19471750.199999999</v>
      </c>
      <c r="E306" s="4">
        <v>36412736.299999997</v>
      </c>
    </row>
    <row r="307" spans="1:120" ht="38.25">
      <c r="B307" s="5" t="s">
        <v>10</v>
      </c>
      <c r="C307" s="5" t="s">
        <v>545</v>
      </c>
      <c r="D307" s="4">
        <v>253252.3</v>
      </c>
      <c r="E307" s="4">
        <v>344262.6</v>
      </c>
    </row>
    <row r="308" spans="1:120" ht="38.25">
      <c r="B308" s="5" t="s">
        <v>12</v>
      </c>
      <c r="C308" s="5" t="s">
        <v>546</v>
      </c>
      <c r="D308" s="4">
        <v>26305.7</v>
      </c>
      <c r="E308" s="4">
        <v>115258.7</v>
      </c>
    </row>
    <row r="309" spans="1:120" ht="38.25">
      <c r="B309" s="5" t="s">
        <v>14</v>
      </c>
      <c r="C309" s="5" t="s">
        <v>547</v>
      </c>
      <c r="D309" s="4">
        <v>964425</v>
      </c>
      <c r="E309" s="4">
        <v>776527.9</v>
      </c>
    </row>
    <row r="310" spans="1:120" ht="38.25">
      <c r="B310" s="5" t="s">
        <v>16</v>
      </c>
      <c r="C310" s="5" t="s">
        <v>548</v>
      </c>
      <c r="D310" s="4">
        <v>509105.8</v>
      </c>
      <c r="E310" s="4">
        <v>1130819</v>
      </c>
    </row>
    <row r="311" spans="1:120" ht="25.5">
      <c r="B311" s="5" t="s">
        <v>18</v>
      </c>
      <c r="C311" s="5" t="s">
        <v>549</v>
      </c>
      <c r="D311" s="4">
        <v>0</v>
      </c>
      <c r="E311" s="4">
        <v>0</v>
      </c>
    </row>
    <row r="312" spans="1:120">
      <c r="B312" s="5" t="s">
        <v>20</v>
      </c>
      <c r="C312" s="5" t="s">
        <v>397</v>
      </c>
      <c r="D312" s="4">
        <v>10349669.800000001</v>
      </c>
      <c r="E312" s="4">
        <v>38779604.600000001</v>
      </c>
    </row>
    <row r="313" spans="1:120">
      <c r="B313" s="1" t="s">
        <v>388</v>
      </c>
    </row>
    <row r="314" spans="1:120">
      <c r="B314" s="3" t="s">
        <v>88</v>
      </c>
    </row>
    <row r="315" spans="1:120">
      <c r="A315" t="s">
        <v>88</v>
      </c>
      <c r="B315" t="s">
        <v>88</v>
      </c>
      <c r="C315" t="s">
        <v>88</v>
      </c>
      <c r="D315" t="s">
        <v>88</v>
      </c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</row>
    <row r="316" spans="1:120" ht="38.25">
      <c r="E316" s="3" t="s">
        <v>783</v>
      </c>
    </row>
    <row r="317" spans="1:120" ht="38.25">
      <c r="E317" s="3" t="s">
        <v>89</v>
      </c>
    </row>
    <row r="318" spans="1:120">
      <c r="A318" s="1" t="s">
        <v>1</v>
      </c>
    </row>
    <row r="319" spans="1:120">
      <c r="B319" s="1" t="s">
        <v>550</v>
      </c>
    </row>
    <row r="320" spans="1:120">
      <c r="E320" s="3" t="s">
        <v>3</v>
      </c>
    </row>
    <row r="321" spans="1:120">
      <c r="B321" s="2" t="s">
        <v>4</v>
      </c>
      <c r="C321" s="2" t="s">
        <v>5</v>
      </c>
      <c r="D321" s="2" t="s">
        <v>6</v>
      </c>
      <c r="E321" s="2" t="s">
        <v>7</v>
      </c>
    </row>
    <row r="322" spans="1:120" ht="25.5">
      <c r="B322" s="5" t="s">
        <v>8</v>
      </c>
      <c r="C322" s="5" t="s">
        <v>551</v>
      </c>
      <c r="D322" s="4">
        <v>0</v>
      </c>
      <c r="E322" s="4">
        <v>0</v>
      </c>
    </row>
    <row r="323" spans="1:120">
      <c r="B323" s="1" t="s">
        <v>388</v>
      </c>
    </row>
    <row r="324" spans="1:120">
      <c r="B324" s="3" t="s">
        <v>88</v>
      </c>
    </row>
    <row r="325" spans="1:120">
      <c r="A325" t="s">
        <v>88</v>
      </c>
      <c r="B325" t="s">
        <v>88</v>
      </c>
      <c r="C325" t="s">
        <v>88</v>
      </c>
      <c r="D325" t="s">
        <v>88</v>
      </c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</row>
    <row r="326" spans="1:120" ht="38.25">
      <c r="E326" s="3" t="s">
        <v>783</v>
      </c>
    </row>
    <row r="327" spans="1:120" ht="38.25">
      <c r="E327" s="3" t="s">
        <v>89</v>
      </c>
    </row>
    <row r="328" spans="1:120">
      <c r="A328" s="1" t="s">
        <v>1</v>
      </c>
    </row>
    <row r="329" spans="1:120">
      <c r="B329" s="1" t="s">
        <v>552</v>
      </c>
    </row>
    <row r="330" spans="1:120">
      <c r="G330" s="3" t="s">
        <v>3</v>
      </c>
    </row>
    <row r="331" spans="1:120">
      <c r="B331" s="2" t="s">
        <v>4</v>
      </c>
      <c r="C331" s="2" t="s">
        <v>5</v>
      </c>
      <c r="D331" s="2" t="s">
        <v>7</v>
      </c>
      <c r="E331" s="2" t="s">
        <v>390</v>
      </c>
      <c r="F331" s="2" t="s">
        <v>391</v>
      </c>
      <c r="G331" s="2" t="s">
        <v>7</v>
      </c>
    </row>
    <row r="332" spans="1:120" ht="25.5">
      <c r="B332" s="5" t="s">
        <v>8</v>
      </c>
      <c r="C332" s="5" t="s">
        <v>172</v>
      </c>
      <c r="D332" s="4">
        <v>247949</v>
      </c>
      <c r="E332" s="4">
        <v>17401948.199999999</v>
      </c>
      <c r="F332" s="4">
        <v>17475417.699999999</v>
      </c>
      <c r="G332" s="4">
        <f>D332+E332-F332</f>
        <v>174479.5</v>
      </c>
    </row>
    <row r="333" spans="1:120" ht="25.5">
      <c r="B333" s="5" t="s">
        <v>10</v>
      </c>
      <c r="C333" s="6" t="s">
        <v>176</v>
      </c>
      <c r="D333" s="4">
        <v>309515.40000000002</v>
      </c>
      <c r="E333" s="4">
        <v>4068285.6</v>
      </c>
      <c r="F333" s="4">
        <v>4176194.6</v>
      </c>
      <c r="G333" s="4">
        <f t="shared" ref="G333:G337" si="6">D333+E333-F333</f>
        <v>201606.39999999991</v>
      </c>
    </row>
    <row r="334" spans="1:120">
      <c r="B334" s="5" t="s">
        <v>167</v>
      </c>
      <c r="C334" s="5" t="s">
        <v>553</v>
      </c>
      <c r="D334" s="4">
        <v>170419.7</v>
      </c>
      <c r="E334" s="4">
        <v>1991191.7</v>
      </c>
      <c r="F334" s="4">
        <v>2034117.9</v>
      </c>
      <c r="G334" s="4">
        <f t="shared" si="6"/>
        <v>127493.5</v>
      </c>
    </row>
    <row r="335" spans="1:120">
      <c r="B335" s="5" t="s">
        <v>240</v>
      </c>
      <c r="C335" s="5" t="s">
        <v>554</v>
      </c>
      <c r="D335" s="4">
        <v>139095.70000000001</v>
      </c>
      <c r="E335" s="4">
        <v>2077093.9</v>
      </c>
      <c r="F335" s="4">
        <v>2142076.7000000002</v>
      </c>
      <c r="G335" s="4">
        <f t="shared" si="6"/>
        <v>74112.899999999907</v>
      </c>
    </row>
    <row r="336" spans="1:120">
      <c r="B336" s="5" t="s">
        <v>12</v>
      </c>
      <c r="C336" s="5" t="s">
        <v>178</v>
      </c>
      <c r="D336" s="4">
        <v>5767389.7000000002</v>
      </c>
      <c r="E336" s="4">
        <v>90476875.599999994</v>
      </c>
      <c r="F336" s="4">
        <v>94859209.099999994</v>
      </c>
      <c r="G336" s="4">
        <f t="shared" si="6"/>
        <v>1385056.200000003</v>
      </c>
    </row>
    <row r="337" spans="1:120" ht="25.5">
      <c r="B337" s="5" t="s">
        <v>14</v>
      </c>
      <c r="C337" s="5" t="s">
        <v>555</v>
      </c>
      <c r="D337" s="4">
        <v>0</v>
      </c>
      <c r="E337" s="4">
        <v>0</v>
      </c>
      <c r="F337" s="4">
        <v>0</v>
      </c>
      <c r="G337" s="4">
        <f t="shared" si="6"/>
        <v>0</v>
      </c>
    </row>
    <row r="338" spans="1:120">
      <c r="B338" s="5" t="s">
        <v>16</v>
      </c>
      <c r="C338" s="6" t="s">
        <v>180</v>
      </c>
      <c r="D338" s="4">
        <v>6324854.0999999996</v>
      </c>
      <c r="E338" s="4">
        <f>E332+E333+E336+E337</f>
        <v>111947109.39999999</v>
      </c>
      <c r="F338" s="4">
        <f>F332+F333+F336+F337</f>
        <v>116510821.39999999</v>
      </c>
      <c r="G338" s="4">
        <f>G332+G333+G336+G337</f>
        <v>1761142.1000000029</v>
      </c>
    </row>
    <row r="339" spans="1:120">
      <c r="B339" s="1" t="s">
        <v>388</v>
      </c>
    </row>
    <row r="340" spans="1:120">
      <c r="B340" s="3" t="s">
        <v>88</v>
      </c>
    </row>
    <row r="341" spans="1:120">
      <c r="A341" t="s">
        <v>88</v>
      </c>
      <c r="B341" t="s">
        <v>88</v>
      </c>
      <c r="C341" t="s">
        <v>88</v>
      </c>
      <c r="D341" t="s">
        <v>88</v>
      </c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</row>
    <row r="342" spans="1:120" ht="38.25">
      <c r="E342" s="3" t="s">
        <v>783</v>
      </c>
    </row>
    <row r="343" spans="1:120" ht="38.25">
      <c r="E343" s="3" t="s">
        <v>89</v>
      </c>
    </row>
    <row r="344" spans="1:120">
      <c r="A344" s="1" t="s">
        <v>1</v>
      </c>
    </row>
    <row r="345" spans="1:120">
      <c r="B345" s="1" t="s">
        <v>556</v>
      </c>
    </row>
    <row r="346" spans="1:120">
      <c r="E346" s="3" t="s">
        <v>3</v>
      </c>
    </row>
    <row r="347" spans="1:120">
      <c r="B347" s="2" t="s">
        <v>4</v>
      </c>
      <c r="C347" s="2" t="s">
        <v>5</v>
      </c>
      <c r="D347" s="2" t="s">
        <v>6</v>
      </c>
      <c r="E347" s="2" t="s">
        <v>7</v>
      </c>
    </row>
    <row r="348" spans="1:120">
      <c r="B348" s="5" t="s">
        <v>8</v>
      </c>
      <c r="C348" s="5" t="s">
        <v>557</v>
      </c>
      <c r="D348" s="4">
        <v>0</v>
      </c>
      <c r="E348" s="4">
        <v>0</v>
      </c>
    </row>
    <row r="349" spans="1:120">
      <c r="B349" s="5" t="s">
        <v>10</v>
      </c>
      <c r="C349" s="6" t="s">
        <v>558</v>
      </c>
      <c r="D349" s="4">
        <v>0</v>
      </c>
      <c r="E349" s="4">
        <v>0</v>
      </c>
    </row>
    <row r="350" spans="1:120">
      <c r="B350" s="5" t="s">
        <v>167</v>
      </c>
      <c r="C350" s="5" t="s">
        <v>559</v>
      </c>
      <c r="D350" s="4">
        <v>0</v>
      </c>
      <c r="E350" s="4">
        <v>0</v>
      </c>
    </row>
    <row r="351" spans="1:120">
      <c r="B351" s="5" t="s">
        <v>240</v>
      </c>
      <c r="C351" s="5" t="s">
        <v>560</v>
      </c>
      <c r="D351" s="4">
        <v>0</v>
      </c>
      <c r="E351" s="4">
        <v>0</v>
      </c>
    </row>
    <row r="352" spans="1:120">
      <c r="A352" t="s">
        <v>88</v>
      </c>
      <c r="B352" t="s">
        <v>88</v>
      </c>
      <c r="C352" t="s">
        <v>88</v>
      </c>
      <c r="D352" t="s">
        <v>88</v>
      </c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</row>
    <row r="353" spans="1:120" ht="38.25">
      <c r="E353" s="3" t="s">
        <v>783</v>
      </c>
    </row>
    <row r="354" spans="1:120" ht="38.25">
      <c r="E354" s="3" t="s">
        <v>89</v>
      </c>
    </row>
    <row r="355" spans="1:120">
      <c r="A355" s="1" t="s">
        <v>1</v>
      </c>
    </row>
    <row r="356" spans="1:120">
      <c r="B356" s="1" t="s">
        <v>561</v>
      </c>
    </row>
    <row r="357" spans="1:120">
      <c r="E357" s="3" t="s">
        <v>3</v>
      </c>
    </row>
    <row r="358" spans="1:120">
      <c r="B358" s="2" t="s">
        <v>4</v>
      </c>
      <c r="C358" s="2" t="s">
        <v>5</v>
      </c>
      <c r="D358" s="2" t="s">
        <v>6</v>
      </c>
      <c r="E358" s="2" t="s">
        <v>7</v>
      </c>
    </row>
    <row r="359" spans="1:120">
      <c r="B359" s="5" t="s">
        <v>8</v>
      </c>
      <c r="C359" s="5" t="s">
        <v>562</v>
      </c>
      <c r="D359" s="4">
        <v>0</v>
      </c>
      <c r="E359" s="4">
        <v>0</v>
      </c>
    </row>
    <row r="360" spans="1:120">
      <c r="B360" s="5" t="s">
        <v>10</v>
      </c>
      <c r="C360" s="6" t="s">
        <v>558</v>
      </c>
      <c r="D360" s="4">
        <v>0</v>
      </c>
      <c r="E360" s="4">
        <v>0</v>
      </c>
    </row>
    <row r="361" spans="1:120">
      <c r="B361" s="5" t="s">
        <v>167</v>
      </c>
      <c r="C361" s="5" t="s">
        <v>559</v>
      </c>
      <c r="D361" s="4">
        <v>0</v>
      </c>
      <c r="E361" s="4">
        <v>0</v>
      </c>
    </row>
    <row r="362" spans="1:120">
      <c r="B362" s="5" t="s">
        <v>240</v>
      </c>
      <c r="C362" s="5" t="s">
        <v>560</v>
      </c>
      <c r="D362" s="4">
        <v>0</v>
      </c>
      <c r="E362" s="4">
        <v>0</v>
      </c>
    </row>
    <row r="363" spans="1:120">
      <c r="A363" t="s">
        <v>88</v>
      </c>
      <c r="B363" t="s">
        <v>88</v>
      </c>
      <c r="C363" t="s">
        <v>88</v>
      </c>
      <c r="D363" t="s">
        <v>88</v>
      </c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</row>
    <row r="364" spans="1:120" ht="38.25">
      <c r="E364" s="3" t="s">
        <v>783</v>
      </c>
    </row>
    <row r="365" spans="1:120" ht="38.25">
      <c r="E365" s="3" t="s">
        <v>89</v>
      </c>
    </row>
    <row r="366" spans="1:120">
      <c r="A366" s="1" t="s">
        <v>1</v>
      </c>
    </row>
    <row r="367" spans="1:120">
      <c r="B367" s="1" t="s">
        <v>563</v>
      </c>
    </row>
    <row r="368" spans="1:120">
      <c r="E368" s="3" t="s">
        <v>3</v>
      </c>
    </row>
    <row r="369" spans="1:120">
      <c r="B369" s="2" t="s">
        <v>4</v>
      </c>
      <c r="C369" s="2" t="s">
        <v>5</v>
      </c>
      <c r="D369" s="2" t="s">
        <v>6</v>
      </c>
      <c r="E369" s="2" t="s">
        <v>7</v>
      </c>
    </row>
    <row r="370" spans="1:120">
      <c r="B370" s="5" t="s">
        <v>8</v>
      </c>
      <c r="C370" s="5" t="s">
        <v>188</v>
      </c>
      <c r="D370" s="4">
        <v>235354.7</v>
      </c>
      <c r="E370" s="4">
        <v>941438.8</v>
      </c>
    </row>
    <row r="371" spans="1:120">
      <c r="B371" s="5" t="s">
        <v>10</v>
      </c>
      <c r="C371" s="6" t="s">
        <v>558</v>
      </c>
      <c r="D371" s="4">
        <v>235354.7</v>
      </c>
      <c r="E371" s="4">
        <v>941438.8</v>
      </c>
    </row>
    <row r="372" spans="1:120">
      <c r="B372" s="5" t="s">
        <v>167</v>
      </c>
      <c r="C372" s="5" t="s">
        <v>559</v>
      </c>
      <c r="D372" s="4">
        <v>0</v>
      </c>
      <c r="E372" s="4">
        <v>0</v>
      </c>
    </row>
    <row r="373" spans="1:120">
      <c r="B373" s="5" t="s">
        <v>240</v>
      </c>
      <c r="C373" s="5" t="s">
        <v>560</v>
      </c>
      <c r="D373" s="4">
        <v>235354.7</v>
      </c>
      <c r="E373" s="4">
        <v>941438.8</v>
      </c>
    </row>
    <row r="374" spans="1:120">
      <c r="A374" t="s">
        <v>88</v>
      </c>
      <c r="B374" t="s">
        <v>88</v>
      </c>
      <c r="C374" t="s">
        <v>88</v>
      </c>
      <c r="D374" t="s">
        <v>88</v>
      </c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</row>
    <row r="375" spans="1:120" ht="38.25">
      <c r="E375" s="3" t="s">
        <v>783</v>
      </c>
    </row>
    <row r="376" spans="1:120" ht="38.25">
      <c r="E376" s="3" t="s">
        <v>89</v>
      </c>
    </row>
    <row r="377" spans="1:120">
      <c r="A377" s="1" t="s">
        <v>1</v>
      </c>
    </row>
    <row r="378" spans="1:120">
      <c r="B378" s="1" t="s">
        <v>564</v>
      </c>
    </row>
    <row r="379" spans="1:120">
      <c r="E379" s="3" t="s">
        <v>3</v>
      </c>
    </row>
    <row r="380" spans="1:120">
      <c r="B380" s="2" t="s">
        <v>4</v>
      </c>
      <c r="C380" s="2" t="s">
        <v>5</v>
      </c>
      <c r="D380" s="2" t="s">
        <v>6</v>
      </c>
      <c r="E380" s="2" t="s">
        <v>7</v>
      </c>
    </row>
    <row r="381" spans="1:120">
      <c r="B381" s="5" t="s">
        <v>8</v>
      </c>
      <c r="C381" s="5" t="s">
        <v>190</v>
      </c>
      <c r="D381" s="4">
        <v>19073.5</v>
      </c>
      <c r="E381" s="4">
        <v>0</v>
      </c>
    </row>
    <row r="382" spans="1:120">
      <c r="B382" s="5" t="s">
        <v>10</v>
      </c>
      <c r="C382" s="6" t="s">
        <v>558</v>
      </c>
      <c r="D382" s="4">
        <v>19073.5</v>
      </c>
      <c r="E382" s="4">
        <v>0</v>
      </c>
    </row>
    <row r="383" spans="1:120">
      <c r="A383" t="s">
        <v>88</v>
      </c>
      <c r="B383" t="s">
        <v>88</v>
      </c>
      <c r="C383" t="s">
        <v>88</v>
      </c>
      <c r="D383" t="s">
        <v>88</v>
      </c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</row>
    <row r="384" spans="1:120" ht="38.25">
      <c r="E384" s="3" t="s">
        <v>783</v>
      </c>
    </row>
    <row r="385" spans="1:120" ht="38.25">
      <c r="E385" s="3" t="s">
        <v>89</v>
      </c>
    </row>
    <row r="386" spans="1:120">
      <c r="A386" s="1" t="s">
        <v>1</v>
      </c>
    </row>
    <row r="387" spans="1:120">
      <c r="B387" s="1" t="s">
        <v>565</v>
      </c>
    </row>
    <row r="388" spans="1:120">
      <c r="E388" s="3" t="s">
        <v>3</v>
      </c>
    </row>
    <row r="389" spans="1:120">
      <c r="B389" s="2" t="s">
        <v>4</v>
      </c>
      <c r="C389" s="2" t="s">
        <v>5</v>
      </c>
      <c r="D389" s="2" t="s">
        <v>6</v>
      </c>
      <c r="E389" s="2" t="s">
        <v>7</v>
      </c>
    </row>
    <row r="390" spans="1:120">
      <c r="B390" s="5" t="s">
        <v>8</v>
      </c>
      <c r="C390" s="5" t="s">
        <v>192</v>
      </c>
      <c r="D390" s="4">
        <v>0</v>
      </c>
      <c r="E390" s="4">
        <v>0</v>
      </c>
    </row>
    <row r="391" spans="1:120">
      <c r="B391" s="5" t="s">
        <v>10</v>
      </c>
      <c r="C391" s="6" t="s">
        <v>558</v>
      </c>
      <c r="D391" s="4">
        <v>0</v>
      </c>
      <c r="E391" s="4">
        <v>0</v>
      </c>
    </row>
    <row r="392" spans="1:120">
      <c r="B392" s="5" t="s">
        <v>167</v>
      </c>
      <c r="C392" s="5" t="s">
        <v>559</v>
      </c>
      <c r="D392" s="4">
        <v>0</v>
      </c>
      <c r="E392" s="4">
        <v>0</v>
      </c>
    </row>
    <row r="393" spans="1:120">
      <c r="B393" s="5" t="s">
        <v>240</v>
      </c>
      <c r="C393" s="5" t="s">
        <v>560</v>
      </c>
      <c r="D393" s="4">
        <v>0</v>
      </c>
      <c r="E393" s="4">
        <v>0</v>
      </c>
    </row>
    <row r="394" spans="1:120">
      <c r="A394" t="s">
        <v>88</v>
      </c>
      <c r="B394" t="s">
        <v>88</v>
      </c>
      <c r="C394" t="s">
        <v>88</v>
      </c>
      <c r="D394" t="s">
        <v>88</v>
      </c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</row>
    <row r="395" spans="1:120" ht="38.25">
      <c r="E395" s="3" t="s">
        <v>783</v>
      </c>
    </row>
    <row r="396" spans="1:120" ht="38.25">
      <c r="E396" s="3" t="s">
        <v>89</v>
      </c>
    </row>
    <row r="397" spans="1:120">
      <c r="A397" s="1" t="s">
        <v>1</v>
      </c>
    </row>
    <row r="398" spans="1:120">
      <c r="B398" s="1" t="s">
        <v>566</v>
      </c>
    </row>
    <row r="399" spans="1:120">
      <c r="E399" s="3" t="s">
        <v>3</v>
      </c>
    </row>
    <row r="400" spans="1:120">
      <c r="B400" s="2" t="s">
        <v>4</v>
      </c>
      <c r="C400" s="2" t="s">
        <v>5</v>
      </c>
      <c r="D400" s="2" t="s">
        <v>6</v>
      </c>
      <c r="E400" s="2" t="s">
        <v>7</v>
      </c>
    </row>
    <row r="401" spans="1:120">
      <c r="B401" s="5" t="s">
        <v>8</v>
      </c>
      <c r="C401" s="5" t="s">
        <v>194</v>
      </c>
      <c r="D401" s="4">
        <v>0</v>
      </c>
      <c r="E401" s="4">
        <v>0</v>
      </c>
    </row>
    <row r="402" spans="1:120">
      <c r="B402" s="5" t="s">
        <v>10</v>
      </c>
      <c r="C402" s="6" t="s">
        <v>558</v>
      </c>
      <c r="D402" s="4">
        <v>0</v>
      </c>
      <c r="E402" s="4">
        <v>0</v>
      </c>
    </row>
    <row r="403" spans="1:120">
      <c r="B403" s="5" t="s">
        <v>167</v>
      </c>
      <c r="C403" s="5" t="s">
        <v>559</v>
      </c>
      <c r="D403" s="4">
        <v>0</v>
      </c>
      <c r="E403" s="4">
        <v>0</v>
      </c>
    </row>
    <row r="404" spans="1:120">
      <c r="B404" s="5" t="s">
        <v>240</v>
      </c>
      <c r="C404" s="5" t="s">
        <v>560</v>
      </c>
      <c r="D404" s="4">
        <v>0</v>
      </c>
      <c r="E404" s="4">
        <v>0</v>
      </c>
    </row>
    <row r="405" spans="1:120">
      <c r="B405" s="1" t="s">
        <v>388</v>
      </c>
    </row>
    <row r="406" spans="1:120">
      <c r="B406" s="3" t="s">
        <v>88</v>
      </c>
    </row>
    <row r="407" spans="1:120">
      <c r="A407" t="s">
        <v>88</v>
      </c>
      <c r="B407" t="s">
        <v>88</v>
      </c>
      <c r="C407" t="s">
        <v>88</v>
      </c>
      <c r="D407" t="s">
        <v>88</v>
      </c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</row>
    <row r="408" spans="1:120" ht="38.25">
      <c r="E408" s="3" t="s">
        <v>783</v>
      </c>
    </row>
    <row r="409" spans="1:120" ht="38.25">
      <c r="E409" s="3" t="s">
        <v>89</v>
      </c>
    </row>
    <row r="410" spans="1:120">
      <c r="A410" s="1" t="s">
        <v>1</v>
      </c>
    </row>
    <row r="411" spans="1:120">
      <c r="B411" s="1" t="s">
        <v>567</v>
      </c>
    </row>
    <row r="412" spans="1:120">
      <c r="E412" s="3" t="s">
        <v>3</v>
      </c>
    </row>
    <row r="413" spans="1:120">
      <c r="B413" s="2" t="s">
        <v>4</v>
      </c>
      <c r="C413" s="2" t="s">
        <v>5</v>
      </c>
      <c r="D413" s="2" t="s">
        <v>6</v>
      </c>
      <c r="E413" s="2" t="s">
        <v>7</v>
      </c>
    </row>
    <row r="414" spans="1:120">
      <c r="B414" s="5" t="s">
        <v>8</v>
      </c>
      <c r="C414" s="5" t="s">
        <v>568</v>
      </c>
      <c r="D414" s="4">
        <v>0</v>
      </c>
      <c r="E414" s="4">
        <v>0</v>
      </c>
    </row>
    <row r="415" spans="1:120">
      <c r="B415" s="5" t="s">
        <v>10</v>
      </c>
      <c r="C415" s="5" t="s">
        <v>569</v>
      </c>
      <c r="D415" s="4">
        <v>453435.5</v>
      </c>
      <c r="E415" s="4">
        <v>281692.09999999998</v>
      </c>
    </row>
    <row r="416" spans="1:120">
      <c r="B416" s="5" t="s">
        <v>12</v>
      </c>
      <c r="C416" s="5" t="s">
        <v>570</v>
      </c>
      <c r="D416" s="4">
        <v>0</v>
      </c>
      <c r="E416" s="4">
        <v>0</v>
      </c>
    </row>
    <row r="417" spans="1:120">
      <c r="B417" s="5" t="s">
        <v>14</v>
      </c>
      <c r="C417" s="5" t="s">
        <v>571</v>
      </c>
      <c r="D417" s="4">
        <v>0</v>
      </c>
      <c r="E417" s="4">
        <v>0</v>
      </c>
    </row>
    <row r="418" spans="1:120">
      <c r="B418" s="5" t="s">
        <v>16</v>
      </c>
      <c r="C418" s="5" t="s">
        <v>572</v>
      </c>
      <c r="D418" s="4">
        <v>0</v>
      </c>
      <c r="E418" s="4">
        <v>0</v>
      </c>
    </row>
    <row r="419" spans="1:120" ht="25.5">
      <c r="B419" s="5" t="s">
        <v>18</v>
      </c>
      <c r="C419" s="5" t="s">
        <v>573</v>
      </c>
      <c r="D419" s="4">
        <v>0</v>
      </c>
      <c r="E419" s="4">
        <v>0</v>
      </c>
    </row>
    <row r="420" spans="1:120">
      <c r="B420" s="5" t="s">
        <v>20</v>
      </c>
      <c r="C420" s="5" t="s">
        <v>206</v>
      </c>
      <c r="D420" s="4">
        <v>0</v>
      </c>
      <c r="E420" s="4">
        <v>156041</v>
      </c>
    </row>
    <row r="421" spans="1:120">
      <c r="B421" s="5" t="s">
        <v>22</v>
      </c>
      <c r="C421" s="6" t="s">
        <v>558</v>
      </c>
      <c r="D421" s="4">
        <v>453435.5</v>
      </c>
      <c r="E421" s="4">
        <f>SUM(E414:E420)</f>
        <v>437733.1</v>
      </c>
    </row>
    <row r="422" spans="1:120">
      <c r="A422" t="s">
        <v>88</v>
      </c>
      <c r="B422" t="s">
        <v>88</v>
      </c>
      <c r="C422" t="s">
        <v>88</v>
      </c>
      <c r="D422" t="s">
        <v>88</v>
      </c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</row>
    <row r="423" spans="1:120" ht="38.25">
      <c r="E423" s="3" t="s">
        <v>783</v>
      </c>
    </row>
    <row r="424" spans="1:120" ht="38.25">
      <c r="E424" s="3" t="s">
        <v>89</v>
      </c>
    </row>
    <row r="425" spans="1:120">
      <c r="A425" s="1" t="s">
        <v>1</v>
      </c>
    </row>
    <row r="426" spans="1:120">
      <c r="B426" s="1" t="s">
        <v>574</v>
      </c>
    </row>
    <row r="427" spans="1:120">
      <c r="E427" s="3" t="s">
        <v>3</v>
      </c>
    </row>
    <row r="428" spans="1:120">
      <c r="B428" s="2" t="s">
        <v>4</v>
      </c>
      <c r="C428" s="2" t="s">
        <v>5</v>
      </c>
      <c r="D428" s="2" t="s">
        <v>6</v>
      </c>
      <c r="E428" s="2" t="s">
        <v>7</v>
      </c>
    </row>
    <row r="429" spans="1:120">
      <c r="B429" s="5" t="s">
        <v>8</v>
      </c>
      <c r="C429" s="5" t="s">
        <v>200</v>
      </c>
      <c r="D429" s="4">
        <v>1440.6</v>
      </c>
      <c r="E429" s="4">
        <v>201440.6</v>
      </c>
    </row>
    <row r="430" spans="1:120" ht="25.5">
      <c r="B430" s="5" t="s">
        <v>10</v>
      </c>
      <c r="C430" s="5" t="s">
        <v>575</v>
      </c>
      <c r="D430" s="4">
        <v>249.7</v>
      </c>
      <c r="E430" s="4">
        <v>382.4</v>
      </c>
    </row>
    <row r="431" spans="1:120">
      <c r="B431" s="5" t="s">
        <v>12</v>
      </c>
      <c r="C431" s="5" t="s">
        <v>208</v>
      </c>
      <c r="D431" s="4">
        <v>756530.1</v>
      </c>
      <c r="E431" s="4">
        <v>442693.8</v>
      </c>
    </row>
    <row r="432" spans="1:120" ht="25.5">
      <c r="B432" s="5" t="s">
        <v>14</v>
      </c>
      <c r="C432" s="5" t="s">
        <v>210</v>
      </c>
      <c r="D432" s="4">
        <v>0</v>
      </c>
      <c r="E432" s="4">
        <v>0</v>
      </c>
    </row>
    <row r="433" spans="1:120" ht="25.5">
      <c r="B433" s="5" t="s">
        <v>16</v>
      </c>
      <c r="C433" s="5" t="s">
        <v>212</v>
      </c>
      <c r="D433" s="4">
        <v>0</v>
      </c>
      <c r="E433" s="4">
        <v>0</v>
      </c>
    </row>
    <row r="434" spans="1:120" ht="25.5">
      <c r="B434" s="5" t="s">
        <v>18</v>
      </c>
      <c r="C434" s="5" t="s">
        <v>214</v>
      </c>
      <c r="D434" s="4">
        <v>0</v>
      </c>
      <c r="E434" s="4">
        <v>0</v>
      </c>
    </row>
    <row r="435" spans="1:120">
      <c r="B435" s="5" t="s">
        <v>20</v>
      </c>
      <c r="C435" s="5" t="s">
        <v>216</v>
      </c>
      <c r="D435" s="4">
        <v>0</v>
      </c>
      <c r="E435" s="4">
        <v>0</v>
      </c>
    </row>
    <row r="436" spans="1:120" ht="25.5">
      <c r="B436" s="5" t="s">
        <v>22</v>
      </c>
      <c r="C436" s="5" t="s">
        <v>218</v>
      </c>
      <c r="D436" s="4">
        <v>0</v>
      </c>
      <c r="E436" s="4">
        <v>0</v>
      </c>
    </row>
    <row r="437" spans="1:120">
      <c r="B437" s="5" t="s">
        <v>24</v>
      </c>
      <c r="C437" s="5" t="s">
        <v>198</v>
      </c>
      <c r="D437" s="4">
        <v>492119.7</v>
      </c>
      <c r="E437" s="4">
        <v>738723.1</v>
      </c>
    </row>
    <row r="438" spans="1:120">
      <c r="B438" s="5" t="s">
        <v>26</v>
      </c>
      <c r="C438" s="6" t="s">
        <v>558</v>
      </c>
      <c r="D438" s="4">
        <v>1250340.1000000001</v>
      </c>
      <c r="E438" s="4">
        <f>SUM(E429:E437)</f>
        <v>1383239.9</v>
      </c>
    </row>
    <row r="439" spans="1:120">
      <c r="B439" s="1" t="s">
        <v>388</v>
      </c>
    </row>
    <row r="440" spans="1:120">
      <c r="B440" s="3" t="s">
        <v>88</v>
      </c>
    </row>
    <row r="441" spans="1:120">
      <c r="A441" t="s">
        <v>88</v>
      </c>
      <c r="B441" t="s">
        <v>88</v>
      </c>
      <c r="C441" t="s">
        <v>88</v>
      </c>
      <c r="D441" t="s">
        <v>88</v>
      </c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</row>
    <row r="442" spans="1:120" ht="38.25">
      <c r="E442" s="3" t="s">
        <v>783</v>
      </c>
    </row>
    <row r="443" spans="1:120" ht="38.25">
      <c r="E443" s="3" t="s">
        <v>89</v>
      </c>
    </row>
    <row r="444" spans="1:120">
      <c r="A444" s="1" t="s">
        <v>1</v>
      </c>
    </row>
    <row r="445" spans="1:120">
      <c r="B445" s="1" t="s">
        <v>576</v>
      </c>
    </row>
    <row r="446" spans="1:120">
      <c r="G446" s="3" t="s">
        <v>3</v>
      </c>
    </row>
    <row r="447" spans="1:120">
      <c r="B447" s="2" t="s">
        <v>4</v>
      </c>
      <c r="C447" s="2" t="s">
        <v>5</v>
      </c>
      <c r="D447" s="2" t="s">
        <v>7</v>
      </c>
      <c r="E447" s="2" t="s">
        <v>390</v>
      </c>
      <c r="F447" s="2" t="s">
        <v>391</v>
      </c>
      <c r="G447" s="2" t="s">
        <v>7</v>
      </c>
    </row>
    <row r="448" spans="1:120">
      <c r="B448" s="5" t="s">
        <v>8</v>
      </c>
      <c r="C448" s="6" t="s">
        <v>577</v>
      </c>
      <c r="D448" s="4"/>
      <c r="E448" s="4"/>
      <c r="F448" s="4"/>
      <c r="G448" s="4"/>
    </row>
    <row r="449" spans="2:7">
      <c r="B449" s="5" t="s">
        <v>92</v>
      </c>
      <c r="C449" s="5" t="s">
        <v>578</v>
      </c>
      <c r="D449" s="4">
        <v>3109055.5074367416</v>
      </c>
      <c r="E449" s="4">
        <v>1592886.9620899144</v>
      </c>
      <c r="F449" s="4">
        <v>0</v>
      </c>
      <c r="G449" s="4">
        <f>D449+E449-F449</f>
        <v>4701942.469526656</v>
      </c>
    </row>
    <row r="450" spans="2:7">
      <c r="B450" s="5" t="s">
        <v>104</v>
      </c>
      <c r="C450" s="5" t="s">
        <v>579</v>
      </c>
      <c r="D450" s="4">
        <v>13323627.001299432</v>
      </c>
      <c r="E450" s="4">
        <v>6203740.0552394334</v>
      </c>
      <c r="F450" s="4">
        <v>0</v>
      </c>
      <c r="G450" s="4">
        <f t="shared" ref="G450:G467" si="7">D450+E450-F450</f>
        <v>19527367.056538865</v>
      </c>
    </row>
    <row r="451" spans="2:7">
      <c r="B451" s="5" t="s">
        <v>114</v>
      </c>
      <c r="C451" s="5" t="s">
        <v>580</v>
      </c>
      <c r="D451" s="4">
        <v>5461639.7944675675</v>
      </c>
      <c r="E451" s="4">
        <v>3471621.9292137586</v>
      </c>
      <c r="F451" s="4">
        <v>0</v>
      </c>
      <c r="G451" s="4">
        <f t="shared" si="7"/>
        <v>8933261.723681327</v>
      </c>
    </row>
    <row r="452" spans="2:7">
      <c r="B452" s="5" t="s">
        <v>120</v>
      </c>
      <c r="C452" s="5" t="s">
        <v>581</v>
      </c>
      <c r="D452" s="4">
        <v>446588.59910769499</v>
      </c>
      <c r="E452" s="4">
        <v>193260.62433695639</v>
      </c>
      <c r="F452" s="4">
        <v>0</v>
      </c>
      <c r="G452" s="4">
        <f t="shared" si="7"/>
        <v>639849.22344465135</v>
      </c>
    </row>
    <row r="453" spans="2:7">
      <c r="B453" s="5" t="s">
        <v>136</v>
      </c>
      <c r="C453" s="5" t="s">
        <v>582</v>
      </c>
      <c r="D453" s="4">
        <v>160455.76473275592</v>
      </c>
      <c r="E453" s="4">
        <v>14215419.512898421</v>
      </c>
      <c r="F453" s="4">
        <v>0</v>
      </c>
      <c r="G453" s="4">
        <f t="shared" si="7"/>
        <v>14375875.277631177</v>
      </c>
    </row>
    <row r="454" spans="2:7">
      <c r="B454" s="5" t="s">
        <v>148</v>
      </c>
      <c r="C454" s="5" t="s">
        <v>583</v>
      </c>
      <c r="D454" s="4">
        <v>0</v>
      </c>
      <c r="E454" s="4">
        <v>0</v>
      </c>
      <c r="F454" s="4">
        <v>0</v>
      </c>
      <c r="G454" s="4">
        <f t="shared" si="7"/>
        <v>0</v>
      </c>
    </row>
    <row r="455" spans="2:7">
      <c r="B455" s="5" t="s">
        <v>158</v>
      </c>
      <c r="C455" s="5" t="s">
        <v>584</v>
      </c>
      <c r="D455" s="4">
        <v>0</v>
      </c>
      <c r="E455" s="4">
        <v>17437.795081967215</v>
      </c>
      <c r="F455" s="4">
        <v>0</v>
      </c>
      <c r="G455" s="4">
        <f t="shared" si="7"/>
        <v>17437.795081967215</v>
      </c>
    </row>
    <row r="456" spans="2:7">
      <c r="B456" s="5" t="s">
        <v>160</v>
      </c>
      <c r="C456" s="5" t="s">
        <v>585</v>
      </c>
      <c r="D456" s="4">
        <v>2602176.5252056154</v>
      </c>
      <c r="E456" s="4">
        <v>0</v>
      </c>
      <c r="F456" s="4">
        <v>2519110.0741974409</v>
      </c>
      <c r="G456" s="4">
        <f t="shared" si="7"/>
        <v>83066.451008174568</v>
      </c>
    </row>
    <row r="457" spans="2:7" ht="25.5">
      <c r="B457" s="5" t="s">
        <v>162</v>
      </c>
      <c r="C457" s="5" t="s">
        <v>586</v>
      </c>
      <c r="D457" s="4">
        <v>16443.062848040769</v>
      </c>
      <c r="E457" s="4">
        <v>17034.143546850955</v>
      </c>
      <c r="F457" s="4">
        <v>0</v>
      </c>
      <c r="G457" s="4">
        <f t="shared" si="7"/>
        <v>33477.20639489172</v>
      </c>
    </row>
    <row r="458" spans="2:7">
      <c r="B458" s="5" t="s">
        <v>587</v>
      </c>
      <c r="C458" s="5" t="s">
        <v>588</v>
      </c>
      <c r="D458" s="4">
        <v>1659279.7095512822</v>
      </c>
      <c r="E458" s="4">
        <v>510399.7611417725</v>
      </c>
      <c r="F458" s="4">
        <v>0</v>
      </c>
      <c r="G458" s="4">
        <f t="shared" si="7"/>
        <v>2169679.4706930546</v>
      </c>
    </row>
    <row r="459" spans="2:7">
      <c r="B459" s="5" t="s">
        <v>164</v>
      </c>
      <c r="C459" s="5" t="s">
        <v>589</v>
      </c>
      <c r="D459" s="4">
        <v>761279.29232577281</v>
      </c>
      <c r="E459" s="4">
        <v>0</v>
      </c>
      <c r="F459" s="4">
        <v>716356.67652195808</v>
      </c>
      <c r="G459" s="4">
        <f t="shared" si="7"/>
        <v>44922.615803814726</v>
      </c>
    </row>
    <row r="460" spans="2:7">
      <c r="B460" s="5" t="s">
        <v>590</v>
      </c>
      <c r="C460" s="5" t="s">
        <v>591</v>
      </c>
      <c r="D460" s="4">
        <v>0</v>
      </c>
      <c r="E460" s="4">
        <v>0</v>
      </c>
      <c r="F460" s="4">
        <v>0</v>
      </c>
      <c r="G460" s="4">
        <f t="shared" si="7"/>
        <v>0</v>
      </c>
    </row>
    <row r="461" spans="2:7">
      <c r="B461" s="5" t="s">
        <v>592</v>
      </c>
      <c r="C461" s="5" t="s">
        <v>593</v>
      </c>
      <c r="D461" s="4">
        <v>0</v>
      </c>
      <c r="E461" s="4">
        <v>0</v>
      </c>
      <c r="F461" s="4">
        <v>0</v>
      </c>
      <c r="G461" s="4">
        <f t="shared" si="7"/>
        <v>0</v>
      </c>
    </row>
    <row r="462" spans="2:7" ht="25.5">
      <c r="B462" s="5" t="s">
        <v>594</v>
      </c>
      <c r="C462" s="5" t="s">
        <v>595</v>
      </c>
      <c r="D462" s="4">
        <v>0</v>
      </c>
      <c r="E462" s="4">
        <v>0</v>
      </c>
      <c r="F462" s="4">
        <v>0</v>
      </c>
      <c r="G462" s="4">
        <f t="shared" si="7"/>
        <v>0</v>
      </c>
    </row>
    <row r="463" spans="2:7" ht="51">
      <c r="B463" s="5" t="s">
        <v>596</v>
      </c>
      <c r="C463" s="5" t="s">
        <v>597</v>
      </c>
      <c r="D463" s="4">
        <v>0</v>
      </c>
      <c r="E463" s="4">
        <v>0</v>
      </c>
      <c r="F463" s="4">
        <v>0</v>
      </c>
      <c r="G463" s="4">
        <f t="shared" si="7"/>
        <v>0</v>
      </c>
    </row>
    <row r="464" spans="2:7" ht="38.25">
      <c r="B464" s="5" t="s">
        <v>598</v>
      </c>
      <c r="C464" s="5" t="s">
        <v>599</v>
      </c>
      <c r="D464" s="4">
        <v>929016.55495336605</v>
      </c>
      <c r="E464" s="4">
        <v>0</v>
      </c>
      <c r="F464" s="4">
        <v>800510.28792339331</v>
      </c>
      <c r="G464" s="4">
        <f t="shared" si="7"/>
        <v>128506.26702997275</v>
      </c>
    </row>
    <row r="465" spans="1:120">
      <c r="B465" s="5" t="s">
        <v>10</v>
      </c>
      <c r="C465" s="6" t="s">
        <v>600</v>
      </c>
      <c r="D465" s="4"/>
      <c r="E465" s="4"/>
      <c r="F465" s="4"/>
      <c r="G465" s="4">
        <f t="shared" si="7"/>
        <v>0</v>
      </c>
    </row>
    <row r="466" spans="1:120">
      <c r="B466" s="5" t="s">
        <v>167</v>
      </c>
      <c r="C466" s="5" t="s">
        <v>601</v>
      </c>
      <c r="D466" s="4">
        <v>1106749.3606176325</v>
      </c>
      <c r="E466" s="4">
        <v>0</v>
      </c>
      <c r="F466" s="4">
        <v>389429.58306844725</v>
      </c>
      <c r="G466" s="4">
        <f t="shared" si="7"/>
        <v>717319.77754918532</v>
      </c>
    </row>
    <row r="467" spans="1:120" s="8" customFormat="1">
      <c r="B467" s="6" t="s">
        <v>12</v>
      </c>
      <c r="C467" s="6" t="s">
        <v>558</v>
      </c>
      <c r="D467" s="9">
        <v>29576311.172545899</v>
      </c>
      <c r="E467" s="9">
        <v>26221800.783549074</v>
      </c>
      <c r="F467" s="9">
        <v>4425406.6217112402</v>
      </c>
      <c r="G467" s="9">
        <f t="shared" si="7"/>
        <v>51372705.334383734</v>
      </c>
    </row>
    <row r="468" spans="1:120">
      <c r="B468" s="1" t="s">
        <v>388</v>
      </c>
    </row>
    <row r="469" spans="1:120">
      <c r="B469" s="3" t="s">
        <v>88</v>
      </c>
    </row>
    <row r="470" spans="1:120">
      <c r="A470" t="s">
        <v>88</v>
      </c>
      <c r="B470" t="s">
        <v>88</v>
      </c>
      <c r="C470" t="s">
        <v>88</v>
      </c>
      <c r="D470" t="s">
        <v>88</v>
      </c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</row>
    <row r="471" spans="1:120" ht="38.25">
      <c r="E471" s="3" t="s">
        <v>783</v>
      </c>
    </row>
    <row r="472" spans="1:120" ht="38.25">
      <c r="E472" s="3" t="s">
        <v>89</v>
      </c>
    </row>
    <row r="473" spans="1:120">
      <c r="A473" s="1" t="s">
        <v>1</v>
      </c>
    </row>
    <row r="474" spans="1:120">
      <c r="B474" s="1" t="s">
        <v>785</v>
      </c>
    </row>
    <row r="475" spans="1:120">
      <c r="G475" s="3" t="s">
        <v>3</v>
      </c>
    </row>
    <row r="476" spans="1:120">
      <c r="B476" s="2" t="s">
        <v>4</v>
      </c>
      <c r="C476" s="2" t="s">
        <v>5</v>
      </c>
      <c r="D476" s="2" t="s">
        <v>7</v>
      </c>
      <c r="E476" s="2" t="s">
        <v>390</v>
      </c>
      <c r="F476" s="2" t="s">
        <v>391</v>
      </c>
      <c r="G476" s="2" t="s">
        <v>7</v>
      </c>
    </row>
    <row r="477" spans="1:120">
      <c r="B477" s="5" t="s">
        <v>8</v>
      </c>
      <c r="C477" s="6" t="s">
        <v>577</v>
      </c>
      <c r="D477" s="4">
        <f>SUM(D478:D480)</f>
        <v>4089204.4375008671</v>
      </c>
      <c r="E477" s="4">
        <f t="shared" ref="E477:G477" si="8">SUM(E478:E480)</f>
        <v>1784549.6463011377</v>
      </c>
      <c r="F477" s="4">
        <f t="shared" si="8"/>
        <v>628236.01340393582</v>
      </c>
      <c r="G477" s="4">
        <f t="shared" si="8"/>
        <v>5245518.070398069</v>
      </c>
    </row>
    <row r="478" spans="1:120" ht="25.5">
      <c r="B478" s="5" t="s">
        <v>92</v>
      </c>
      <c r="C478" s="5" t="s">
        <v>602</v>
      </c>
      <c r="D478" s="4">
        <v>1807028.3569047265</v>
      </c>
      <c r="E478" s="4">
        <v>154554.16574726583</v>
      </c>
      <c r="F478" s="4">
        <v>282644.09212684189</v>
      </c>
      <c r="G478" s="4">
        <f>D478+E478-F478</f>
        <v>1678938.4305251504</v>
      </c>
    </row>
    <row r="479" spans="1:120" ht="25.5">
      <c r="B479" s="5" t="s">
        <v>104</v>
      </c>
      <c r="C479" s="5" t="s">
        <v>603</v>
      </c>
      <c r="D479" s="4">
        <v>1497822.9349500001</v>
      </c>
      <c r="E479" s="4">
        <v>623769.01636999997</v>
      </c>
      <c r="F479" s="4">
        <v>195355.76238000006</v>
      </c>
      <c r="G479" s="4">
        <f t="shared" ref="G479:G484" si="9">D479+E479-F479</f>
        <v>1926236.18894</v>
      </c>
    </row>
    <row r="480" spans="1:120" ht="25.5">
      <c r="B480" s="5" t="s">
        <v>114</v>
      </c>
      <c r="C480" s="5" t="s">
        <v>604</v>
      </c>
      <c r="D480" s="4">
        <v>784353.14564614033</v>
      </c>
      <c r="E480" s="4">
        <v>1006226.4641838721</v>
      </c>
      <c r="F480" s="4">
        <v>150236.1588970939</v>
      </c>
      <c r="G480" s="4">
        <f t="shared" si="9"/>
        <v>1640343.4509329186</v>
      </c>
    </row>
    <row r="481" spans="1:120">
      <c r="B481" s="5" t="s">
        <v>10</v>
      </c>
      <c r="C481" s="6" t="s">
        <v>600</v>
      </c>
      <c r="D481" s="4">
        <f>SUM(D482:D484)</f>
        <v>1249870.208217917</v>
      </c>
      <c r="E481" s="4">
        <f t="shared" ref="E481:G481" si="10">SUM(E482:E484)</f>
        <v>0</v>
      </c>
      <c r="F481" s="4">
        <f t="shared" si="10"/>
        <v>638768.03298822418</v>
      </c>
      <c r="G481" s="4">
        <f t="shared" si="10"/>
        <v>611102.17522969306</v>
      </c>
    </row>
    <row r="482" spans="1:120" ht="25.5">
      <c r="B482" s="5" t="s">
        <v>167</v>
      </c>
      <c r="C482" s="5" t="s">
        <v>602</v>
      </c>
      <c r="D482" s="4">
        <v>76782.951272833379</v>
      </c>
      <c r="E482" s="4">
        <v>0</v>
      </c>
      <c r="F482" s="4">
        <v>32529.529793685586</v>
      </c>
      <c r="G482" s="4">
        <f t="shared" si="9"/>
        <v>44253.421479147793</v>
      </c>
    </row>
    <row r="483" spans="1:120" ht="25.5">
      <c r="B483" s="5" t="s">
        <v>240</v>
      </c>
      <c r="C483" s="5" t="s">
        <v>603</v>
      </c>
      <c r="D483" s="4">
        <v>89282.35</v>
      </c>
      <c r="E483" s="4">
        <v>0</v>
      </c>
      <c r="F483" s="4">
        <v>14964.732890000001</v>
      </c>
      <c r="G483" s="4">
        <f t="shared" si="9"/>
        <v>74317.617110000007</v>
      </c>
    </row>
    <row r="484" spans="1:120" ht="25.5">
      <c r="B484" s="5" t="s">
        <v>258</v>
      </c>
      <c r="C484" s="5" t="s">
        <v>604</v>
      </c>
      <c r="D484" s="4">
        <v>1083804.9069450838</v>
      </c>
      <c r="E484" s="4">
        <v>0</v>
      </c>
      <c r="F484" s="4">
        <v>591273.77030453854</v>
      </c>
      <c r="G484" s="4">
        <f t="shared" si="9"/>
        <v>492531.13664054521</v>
      </c>
    </row>
    <row r="485" spans="1:120">
      <c r="B485" s="5" t="s">
        <v>12</v>
      </c>
      <c r="C485" s="6" t="s">
        <v>558</v>
      </c>
      <c r="D485" s="4">
        <f>D477+D481</f>
        <v>5339074.6457187841</v>
      </c>
      <c r="E485" s="4">
        <f t="shared" ref="E485:G485" si="11">E477+E481</f>
        <v>1784549.6463011377</v>
      </c>
      <c r="F485" s="4">
        <f t="shared" si="11"/>
        <v>1267004.04639216</v>
      </c>
      <c r="G485" s="4">
        <f t="shared" si="11"/>
        <v>5856620.2456277618</v>
      </c>
    </row>
    <row r="486" spans="1:120">
      <c r="B486" s="1" t="s">
        <v>388</v>
      </c>
    </row>
    <row r="487" spans="1:120">
      <c r="B487" s="3" t="s">
        <v>88</v>
      </c>
    </row>
    <row r="488" spans="1:120">
      <c r="A488" t="s">
        <v>88</v>
      </c>
      <c r="B488" t="s">
        <v>88</v>
      </c>
      <c r="C488" t="s">
        <v>88</v>
      </c>
      <c r="D488" t="s">
        <v>88</v>
      </c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</row>
    <row r="489" spans="1:120" ht="38.25">
      <c r="E489" s="3" t="s">
        <v>783</v>
      </c>
    </row>
    <row r="490" spans="1:120" ht="38.25">
      <c r="E490" s="3" t="s">
        <v>89</v>
      </c>
    </row>
    <row r="491" spans="1:120">
      <c r="A491" s="1" t="s">
        <v>1</v>
      </c>
    </row>
    <row r="492" spans="1:120">
      <c r="B492" s="1" t="s">
        <v>605</v>
      </c>
    </row>
    <row r="493" spans="1:120">
      <c r="G493" s="3" t="s">
        <v>3</v>
      </c>
    </row>
    <row r="494" spans="1:120">
      <c r="B494" s="2" t="s">
        <v>4</v>
      </c>
      <c r="C494" s="2" t="s">
        <v>5</v>
      </c>
      <c r="D494" s="2" t="s">
        <v>7</v>
      </c>
      <c r="E494" s="2" t="s">
        <v>390</v>
      </c>
      <c r="F494" s="2" t="s">
        <v>391</v>
      </c>
      <c r="G494" s="2" t="s">
        <v>7</v>
      </c>
    </row>
    <row r="495" spans="1:120">
      <c r="B495" s="5" t="s">
        <v>8</v>
      </c>
      <c r="C495" s="6" t="s">
        <v>577</v>
      </c>
      <c r="D495" s="4">
        <f>SUM(D496:D511)</f>
        <v>1807028.4000000001</v>
      </c>
      <c r="E495" s="4">
        <f t="shared" ref="E495:G495" si="12">SUM(E496:E511)</f>
        <v>154554.1657472658</v>
      </c>
      <c r="F495" s="4">
        <f t="shared" si="12"/>
        <v>282644.09212684189</v>
      </c>
      <c r="G495" s="4">
        <f t="shared" si="12"/>
        <v>1678938.473620424</v>
      </c>
    </row>
    <row r="496" spans="1:120">
      <c r="B496" s="5" t="s">
        <v>92</v>
      </c>
      <c r="C496" s="5" t="s">
        <v>578</v>
      </c>
      <c r="D496" s="4">
        <v>1062779.8</v>
      </c>
      <c r="E496" s="4">
        <v>0</v>
      </c>
      <c r="F496" s="4">
        <v>54325.220498878123</v>
      </c>
      <c r="G496" s="4">
        <f>D496+E496-F496</f>
        <v>1008454.5795011219</v>
      </c>
    </row>
    <row r="497" spans="2:7">
      <c r="B497" s="5" t="s">
        <v>104</v>
      </c>
      <c r="C497" s="5" t="s">
        <v>579</v>
      </c>
      <c r="D497" s="4">
        <v>208268.6</v>
      </c>
      <c r="E497" s="4">
        <v>0</v>
      </c>
      <c r="F497" s="4">
        <v>118628.30771880739</v>
      </c>
      <c r="G497" s="4">
        <f t="shared" ref="G497:G513" si="13">D497+E497-F497</f>
        <v>89640.292281192611</v>
      </c>
    </row>
    <row r="498" spans="2:7">
      <c r="B498" s="5" t="s">
        <v>114</v>
      </c>
      <c r="C498" s="5" t="s">
        <v>580</v>
      </c>
      <c r="D498" s="4">
        <v>324444.09999999998</v>
      </c>
      <c r="E498" s="4">
        <v>130074.80157377232</v>
      </c>
      <c r="F498" s="4">
        <v>0</v>
      </c>
      <c r="G498" s="4">
        <f t="shared" si="13"/>
        <v>454518.90157377231</v>
      </c>
    </row>
    <row r="499" spans="2:7">
      <c r="B499" s="5" t="s">
        <v>120</v>
      </c>
      <c r="C499" s="5" t="s">
        <v>581</v>
      </c>
      <c r="D499" s="4">
        <v>111268</v>
      </c>
      <c r="E499" s="4">
        <v>0</v>
      </c>
      <c r="F499" s="4">
        <v>55672.194857015558</v>
      </c>
      <c r="G499" s="4">
        <f t="shared" si="13"/>
        <v>55595.805142984442</v>
      </c>
    </row>
    <row r="500" spans="2:7">
      <c r="B500" s="5" t="s">
        <v>136</v>
      </c>
      <c r="C500" s="5" t="s">
        <v>582</v>
      </c>
      <c r="D500" s="4">
        <v>1399</v>
      </c>
      <c r="E500" s="4">
        <v>6176.1037839708497</v>
      </c>
      <c r="F500" s="4">
        <v>0</v>
      </c>
      <c r="G500" s="4">
        <f t="shared" si="13"/>
        <v>7575.1037839708497</v>
      </c>
    </row>
    <row r="501" spans="2:7">
      <c r="B501" s="5" t="s">
        <v>148</v>
      </c>
      <c r="C501" s="5" t="s">
        <v>583</v>
      </c>
      <c r="D501" s="4">
        <v>0</v>
      </c>
      <c r="E501" s="4">
        <v>0</v>
      </c>
      <c r="F501" s="4">
        <v>0</v>
      </c>
      <c r="G501" s="4">
        <f t="shared" si="13"/>
        <v>0</v>
      </c>
    </row>
    <row r="502" spans="2:7">
      <c r="B502" s="5" t="s">
        <v>158</v>
      </c>
      <c r="C502" s="5" t="s">
        <v>584</v>
      </c>
      <c r="D502" s="4">
        <v>10877.5</v>
      </c>
      <c r="E502" s="4">
        <v>0</v>
      </c>
      <c r="F502" s="4">
        <v>4969.352425625113</v>
      </c>
      <c r="G502" s="4">
        <f t="shared" si="13"/>
        <v>5908.147574374887</v>
      </c>
    </row>
    <row r="503" spans="2:7">
      <c r="B503" s="5" t="s">
        <v>160</v>
      </c>
      <c r="C503" s="5" t="s">
        <v>585</v>
      </c>
      <c r="D503" s="4">
        <v>0</v>
      </c>
      <c r="E503" s="4">
        <v>0</v>
      </c>
      <c r="F503" s="4">
        <v>0</v>
      </c>
      <c r="G503" s="4">
        <f t="shared" si="13"/>
        <v>0</v>
      </c>
    </row>
    <row r="504" spans="2:7" ht="25.5">
      <c r="B504" s="5" t="s">
        <v>162</v>
      </c>
      <c r="C504" s="5" t="s">
        <v>586</v>
      </c>
      <c r="D504" s="4">
        <v>4326.3</v>
      </c>
      <c r="E504" s="4">
        <v>1191.2503940768177</v>
      </c>
      <c r="F504" s="4">
        <v>0</v>
      </c>
      <c r="G504" s="4">
        <f t="shared" si="13"/>
        <v>5517.5503940768176</v>
      </c>
    </row>
    <row r="505" spans="2:7">
      <c r="B505" s="5" t="s">
        <v>587</v>
      </c>
      <c r="C505" s="5" t="s">
        <v>588</v>
      </c>
      <c r="D505" s="4">
        <v>33467.1</v>
      </c>
      <c r="E505" s="4">
        <v>17112.009995445809</v>
      </c>
      <c r="F505" s="4">
        <v>0</v>
      </c>
      <c r="G505" s="4">
        <f t="shared" si="13"/>
        <v>50579.109995445804</v>
      </c>
    </row>
    <row r="506" spans="2:7">
      <c r="B506" s="5" t="s">
        <v>164</v>
      </c>
      <c r="C506" s="5" t="s">
        <v>589</v>
      </c>
      <c r="D506" s="4">
        <v>49049</v>
      </c>
      <c r="E506" s="4">
        <v>0</v>
      </c>
      <c r="F506" s="4">
        <v>49049.01662651568</v>
      </c>
      <c r="G506" s="4">
        <f t="shared" si="13"/>
        <v>-1.6626515680400189E-2</v>
      </c>
    </row>
    <row r="507" spans="2:7">
      <c r="B507" s="5" t="s">
        <v>590</v>
      </c>
      <c r="C507" s="5" t="s">
        <v>591</v>
      </c>
      <c r="D507" s="4">
        <v>1149</v>
      </c>
      <c r="E507" s="4">
        <v>0</v>
      </c>
      <c r="F507" s="4">
        <v>0</v>
      </c>
      <c r="G507" s="4">
        <f t="shared" si="13"/>
        <v>1149</v>
      </c>
    </row>
    <row r="508" spans="2:7">
      <c r="B508" s="5" t="s">
        <v>592</v>
      </c>
      <c r="C508" s="5" t="s">
        <v>593</v>
      </c>
      <c r="D508" s="4">
        <v>0</v>
      </c>
      <c r="E508" s="4">
        <v>0</v>
      </c>
      <c r="F508" s="4">
        <v>0</v>
      </c>
      <c r="G508" s="4">
        <f t="shared" si="13"/>
        <v>0</v>
      </c>
    </row>
    <row r="509" spans="2:7" ht="25.5">
      <c r="B509" s="5" t="s">
        <v>594</v>
      </c>
      <c r="C509" s="5" t="s">
        <v>595</v>
      </c>
      <c r="D509" s="4">
        <v>0</v>
      </c>
      <c r="E509" s="4">
        <v>0</v>
      </c>
      <c r="F509" s="4">
        <v>0</v>
      </c>
      <c r="G509" s="4">
        <f t="shared" si="13"/>
        <v>0</v>
      </c>
    </row>
    <row r="510" spans="2:7" ht="51">
      <c r="B510" s="5" t="s">
        <v>596</v>
      </c>
      <c r="C510" s="5" t="s">
        <v>597</v>
      </c>
      <c r="D510" s="4">
        <v>0</v>
      </c>
      <c r="E510" s="4">
        <v>0</v>
      </c>
      <c r="F510" s="4">
        <v>0</v>
      </c>
      <c r="G510" s="4">
        <f t="shared" si="13"/>
        <v>0</v>
      </c>
    </row>
    <row r="511" spans="2:7" ht="38.25">
      <c r="B511" s="5" t="s">
        <v>598</v>
      </c>
      <c r="C511" s="5" t="s">
        <v>599</v>
      </c>
      <c r="D511" s="4">
        <v>0</v>
      </c>
      <c r="E511" s="4">
        <v>0</v>
      </c>
      <c r="F511" s="4">
        <v>0</v>
      </c>
      <c r="G511" s="4">
        <f t="shared" si="13"/>
        <v>0</v>
      </c>
    </row>
    <row r="512" spans="2:7">
      <c r="B512" s="5" t="s">
        <v>10</v>
      </c>
      <c r="C512" s="6" t="s">
        <v>600</v>
      </c>
      <c r="D512" s="4">
        <f>D513</f>
        <v>76782.899999999994</v>
      </c>
      <c r="E512" s="4">
        <v>0</v>
      </c>
      <c r="F512" s="4">
        <v>32529.529793685586</v>
      </c>
      <c r="G512" s="4">
        <f t="shared" si="13"/>
        <v>44253.370206314408</v>
      </c>
    </row>
    <row r="513" spans="1:120">
      <c r="B513" s="5" t="s">
        <v>167</v>
      </c>
      <c r="C513" s="5" t="s">
        <v>601</v>
      </c>
      <c r="D513" s="4">
        <v>76782.899999999994</v>
      </c>
      <c r="E513" s="4">
        <v>0</v>
      </c>
      <c r="F513" s="4">
        <v>32529.529793685586</v>
      </c>
      <c r="G513" s="4">
        <f t="shared" si="13"/>
        <v>44253.370206314408</v>
      </c>
    </row>
    <row r="514" spans="1:120" s="8" customFormat="1">
      <c r="B514" s="6" t="s">
        <v>12</v>
      </c>
      <c r="C514" s="6" t="s">
        <v>558</v>
      </c>
      <c r="D514" s="9">
        <v>1883811.3</v>
      </c>
      <c r="E514" s="9">
        <f>E495+E512</f>
        <v>154554.1657472658</v>
      </c>
      <c r="F514" s="9">
        <f t="shared" ref="F514:G514" si="14">F495+F512</f>
        <v>315173.62192052748</v>
      </c>
      <c r="G514" s="9">
        <f t="shared" si="14"/>
        <v>1723191.8438267384</v>
      </c>
    </row>
    <row r="515" spans="1:120">
      <c r="A515" t="s">
        <v>88</v>
      </c>
      <c r="B515" t="s">
        <v>88</v>
      </c>
      <c r="C515" t="s">
        <v>88</v>
      </c>
      <c r="D515" t="s">
        <v>88</v>
      </c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</row>
    <row r="516" spans="1:120" ht="38.25">
      <c r="E516" s="3" t="s">
        <v>783</v>
      </c>
    </row>
    <row r="517" spans="1:120" ht="38.25">
      <c r="E517" s="3" t="s">
        <v>89</v>
      </c>
    </row>
    <row r="518" spans="1:120">
      <c r="A518" s="1" t="s">
        <v>1</v>
      </c>
    </row>
    <row r="519" spans="1:120">
      <c r="B519" s="1" t="s">
        <v>606</v>
      </c>
    </row>
    <row r="520" spans="1:120">
      <c r="G520" s="3" t="s">
        <v>3</v>
      </c>
    </row>
    <row r="521" spans="1:120">
      <c r="B521" s="2" t="s">
        <v>4</v>
      </c>
      <c r="C521" s="2" t="s">
        <v>5</v>
      </c>
      <c r="D521" s="2" t="s">
        <v>7</v>
      </c>
      <c r="E521" s="2" t="s">
        <v>390</v>
      </c>
      <c r="F521" s="2" t="s">
        <v>391</v>
      </c>
      <c r="G521" s="2" t="s">
        <v>7</v>
      </c>
    </row>
    <row r="522" spans="1:120">
      <c r="B522" s="5" t="s">
        <v>8</v>
      </c>
      <c r="C522" s="6" t="s">
        <v>577</v>
      </c>
      <c r="D522" s="4">
        <f>SUM(D523:D538)</f>
        <v>1497822.9000000001</v>
      </c>
      <c r="E522" s="4">
        <f>SUM(E523:E538)</f>
        <v>623769.01636999997</v>
      </c>
      <c r="F522" s="4">
        <f>SUM(F523:F538)</f>
        <v>195355.76238000012</v>
      </c>
      <c r="G522" s="4">
        <f>SUM(G523:G538)</f>
        <v>1926236.15399</v>
      </c>
    </row>
    <row r="523" spans="1:120">
      <c r="B523" s="5" t="s">
        <v>92</v>
      </c>
      <c r="C523" s="5" t="s">
        <v>578</v>
      </c>
      <c r="D523" s="4">
        <v>573748.5</v>
      </c>
      <c r="E523" s="4">
        <v>0</v>
      </c>
      <c r="F523" s="4">
        <v>144710.38901999997</v>
      </c>
      <c r="G523" s="4">
        <f>D523+E523-F523</f>
        <v>429038.11098</v>
      </c>
    </row>
    <row r="524" spans="1:120">
      <c r="B524" s="5" t="s">
        <v>104</v>
      </c>
      <c r="C524" s="5" t="s">
        <v>579</v>
      </c>
      <c r="D524" s="4">
        <v>29552.9</v>
      </c>
      <c r="E524" s="4">
        <v>375753.46636000002</v>
      </c>
      <c r="F524" s="4">
        <v>0</v>
      </c>
      <c r="G524" s="4">
        <f t="shared" ref="G524:G538" si="15">D524+E524-F524</f>
        <v>405306.36636000004</v>
      </c>
    </row>
    <row r="525" spans="1:120">
      <c r="B525" s="5" t="s">
        <v>114</v>
      </c>
      <c r="C525" s="5" t="s">
        <v>580</v>
      </c>
      <c r="D525" s="4">
        <v>856238.7</v>
      </c>
      <c r="E525" s="4">
        <v>0</v>
      </c>
      <c r="F525" s="4">
        <v>50645.373360000136</v>
      </c>
      <c r="G525" s="4">
        <f t="shared" si="15"/>
        <v>805593.32663999987</v>
      </c>
    </row>
    <row r="526" spans="1:120">
      <c r="B526" s="5" t="s">
        <v>120</v>
      </c>
      <c r="C526" s="5" t="s">
        <v>581</v>
      </c>
      <c r="D526" s="4">
        <v>9500</v>
      </c>
      <c r="E526" s="4">
        <v>127273.81474000002</v>
      </c>
      <c r="F526" s="4">
        <v>0</v>
      </c>
      <c r="G526" s="4">
        <f t="shared" si="15"/>
        <v>136773.81474</v>
      </c>
    </row>
    <row r="527" spans="1:120">
      <c r="B527" s="5" t="s">
        <v>136</v>
      </c>
      <c r="C527" s="5" t="s">
        <v>582</v>
      </c>
      <c r="D527" s="4">
        <v>0</v>
      </c>
      <c r="E527" s="4">
        <v>0</v>
      </c>
      <c r="F527" s="4">
        <v>0</v>
      </c>
      <c r="G527" s="4">
        <f t="shared" si="15"/>
        <v>0</v>
      </c>
    </row>
    <row r="528" spans="1:120">
      <c r="B528" s="5" t="s">
        <v>148</v>
      </c>
      <c r="C528" s="5" t="s">
        <v>583</v>
      </c>
      <c r="D528" s="4">
        <v>0</v>
      </c>
      <c r="E528" s="4">
        <v>0</v>
      </c>
      <c r="F528" s="4">
        <v>0</v>
      </c>
      <c r="G528" s="4">
        <f t="shared" si="15"/>
        <v>0</v>
      </c>
    </row>
    <row r="529" spans="1:120">
      <c r="B529" s="5" t="s">
        <v>158</v>
      </c>
      <c r="C529" s="5" t="s">
        <v>584</v>
      </c>
      <c r="D529" s="4">
        <v>0</v>
      </c>
      <c r="E529" s="4">
        <v>0</v>
      </c>
      <c r="F529" s="4">
        <v>0</v>
      </c>
      <c r="G529" s="4">
        <f t="shared" si="15"/>
        <v>0</v>
      </c>
    </row>
    <row r="530" spans="1:120">
      <c r="B530" s="5" t="s">
        <v>160</v>
      </c>
      <c r="C530" s="5" t="s">
        <v>585</v>
      </c>
      <c r="D530" s="4">
        <v>0</v>
      </c>
      <c r="E530" s="4">
        <v>0</v>
      </c>
      <c r="F530" s="4">
        <v>0</v>
      </c>
      <c r="G530" s="4">
        <f t="shared" si="15"/>
        <v>0</v>
      </c>
    </row>
    <row r="531" spans="1:120" ht="25.5">
      <c r="B531" s="5" t="s">
        <v>162</v>
      </c>
      <c r="C531" s="5" t="s">
        <v>586</v>
      </c>
      <c r="D531" s="4">
        <v>0</v>
      </c>
      <c r="E531" s="4">
        <v>0</v>
      </c>
      <c r="F531" s="4">
        <v>0</v>
      </c>
      <c r="G531" s="4">
        <f t="shared" si="15"/>
        <v>0</v>
      </c>
    </row>
    <row r="532" spans="1:120">
      <c r="B532" s="5" t="s">
        <v>587</v>
      </c>
      <c r="C532" s="5" t="s">
        <v>588</v>
      </c>
      <c r="D532" s="4">
        <v>28782.799999999999</v>
      </c>
      <c r="E532" s="4">
        <v>120741.73526999999</v>
      </c>
      <c r="F532" s="4">
        <v>0</v>
      </c>
      <c r="G532" s="4">
        <f t="shared" si="15"/>
        <v>149524.53526999999</v>
      </c>
    </row>
    <row r="533" spans="1:120">
      <c r="B533" s="5" t="s">
        <v>164</v>
      </c>
      <c r="C533" s="5" t="s">
        <v>589</v>
      </c>
      <c r="D533" s="4">
        <v>0</v>
      </c>
      <c r="E533" s="4">
        <v>0</v>
      </c>
      <c r="F533" s="4">
        <v>0</v>
      </c>
      <c r="G533" s="4">
        <f t="shared" si="15"/>
        <v>0</v>
      </c>
    </row>
    <row r="534" spans="1:120">
      <c r="B534" s="5" t="s">
        <v>590</v>
      </c>
      <c r="C534" s="5" t="s">
        <v>591</v>
      </c>
      <c r="D534" s="4">
        <v>0</v>
      </c>
      <c r="E534" s="4">
        <v>0</v>
      </c>
      <c r="F534" s="4">
        <v>0</v>
      </c>
      <c r="G534" s="4">
        <f t="shared" si="15"/>
        <v>0</v>
      </c>
    </row>
    <row r="535" spans="1:120">
      <c r="B535" s="5" t="s">
        <v>592</v>
      </c>
      <c r="C535" s="5" t="s">
        <v>593</v>
      </c>
      <c r="D535" s="4">
        <v>0</v>
      </c>
      <c r="E535" s="4">
        <v>0</v>
      </c>
      <c r="F535" s="4">
        <v>0</v>
      </c>
      <c r="G535" s="4">
        <f t="shared" si="15"/>
        <v>0</v>
      </c>
    </row>
    <row r="536" spans="1:120" ht="25.5">
      <c r="B536" s="5" t="s">
        <v>594</v>
      </c>
      <c r="C536" s="5" t="s">
        <v>595</v>
      </c>
      <c r="D536" s="4">
        <v>0</v>
      </c>
      <c r="E536" s="4">
        <v>0</v>
      </c>
      <c r="F536" s="4">
        <v>0</v>
      </c>
      <c r="G536" s="4">
        <f t="shared" si="15"/>
        <v>0</v>
      </c>
    </row>
    <row r="537" spans="1:120" ht="51">
      <c r="B537" s="5" t="s">
        <v>596</v>
      </c>
      <c r="C537" s="5" t="s">
        <v>597</v>
      </c>
      <c r="D537" s="4">
        <v>0</v>
      </c>
      <c r="E537" s="4">
        <v>0</v>
      </c>
      <c r="F537" s="4">
        <v>0</v>
      </c>
      <c r="G537" s="4">
        <f t="shared" si="15"/>
        <v>0</v>
      </c>
    </row>
    <row r="538" spans="1:120" ht="38.25">
      <c r="B538" s="5" t="s">
        <v>598</v>
      </c>
      <c r="C538" s="5" t="s">
        <v>599</v>
      </c>
      <c r="D538" s="4">
        <v>0</v>
      </c>
      <c r="E538" s="4"/>
      <c r="F538" s="4"/>
      <c r="G538" s="4">
        <f t="shared" si="15"/>
        <v>0</v>
      </c>
    </row>
    <row r="539" spans="1:120">
      <c r="B539" s="5" t="s">
        <v>10</v>
      </c>
      <c r="C539" s="6" t="s">
        <v>600</v>
      </c>
      <c r="D539" s="4">
        <f>D540</f>
        <v>89282.4</v>
      </c>
      <c r="E539" s="4">
        <f t="shared" ref="E539:G539" si="16">E540</f>
        <v>0</v>
      </c>
      <c r="F539" s="4">
        <f t="shared" si="16"/>
        <v>14964.732890000001</v>
      </c>
      <c r="G539" s="4">
        <f t="shared" si="16"/>
        <v>74317.667109999995</v>
      </c>
    </row>
    <row r="540" spans="1:120">
      <c r="B540" s="5" t="s">
        <v>167</v>
      </c>
      <c r="C540" s="5" t="s">
        <v>601</v>
      </c>
      <c r="D540" s="4">
        <v>89282.4</v>
      </c>
      <c r="E540" s="4">
        <v>0</v>
      </c>
      <c r="F540" s="4">
        <v>14964.732890000001</v>
      </c>
      <c r="G540" s="4">
        <f>D540+E540-F540</f>
        <v>74317.667109999995</v>
      </c>
    </row>
    <row r="541" spans="1:120" s="8" customFormat="1">
      <c r="B541" s="6" t="s">
        <v>12</v>
      </c>
      <c r="C541" s="6" t="s">
        <v>558</v>
      </c>
      <c r="D541" s="9">
        <f>D539+D522</f>
        <v>1587105.3</v>
      </c>
      <c r="E541" s="9">
        <f t="shared" ref="E541:G541" si="17">E539+E522</f>
        <v>623769.01636999997</v>
      </c>
      <c r="F541" s="9">
        <f t="shared" si="17"/>
        <v>210320.49527000013</v>
      </c>
      <c r="G541" s="9">
        <f t="shared" si="17"/>
        <v>2000553.8211000001</v>
      </c>
    </row>
    <row r="542" spans="1:120">
      <c r="A542" t="s">
        <v>88</v>
      </c>
      <c r="B542" t="s">
        <v>88</v>
      </c>
      <c r="C542" t="s">
        <v>88</v>
      </c>
      <c r="D542" t="s">
        <v>88</v>
      </c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</row>
    <row r="543" spans="1:120" ht="38.25">
      <c r="E543" s="3" t="s">
        <v>783</v>
      </c>
    </row>
    <row r="544" spans="1:120" ht="38.25">
      <c r="E544" s="3" t="s">
        <v>89</v>
      </c>
    </row>
    <row r="545" spans="1:7">
      <c r="A545" s="1" t="s">
        <v>1</v>
      </c>
    </row>
    <row r="546" spans="1:7">
      <c r="B546" s="1" t="s">
        <v>607</v>
      </c>
    </row>
    <row r="547" spans="1:7">
      <c r="G547" s="3" t="s">
        <v>3</v>
      </c>
    </row>
    <row r="548" spans="1:7">
      <c r="B548" s="2" t="s">
        <v>4</v>
      </c>
      <c r="C548" s="2" t="s">
        <v>5</v>
      </c>
      <c r="D548" s="2" t="s">
        <v>7</v>
      </c>
      <c r="E548" s="2" t="s">
        <v>390</v>
      </c>
      <c r="F548" s="2" t="s">
        <v>391</v>
      </c>
      <c r="G548" s="2" t="s">
        <v>7</v>
      </c>
    </row>
    <row r="549" spans="1:7">
      <c r="B549" s="5" t="s">
        <v>8</v>
      </c>
      <c r="C549" s="6" t="s">
        <v>577</v>
      </c>
      <c r="D549" s="4">
        <f>SUM(D550:D565)</f>
        <v>784353.2</v>
      </c>
      <c r="E549" s="4">
        <f t="shared" ref="E549:G549" si="18">SUM(E550:E565)</f>
        <v>1006226.4641838722</v>
      </c>
      <c r="F549" s="4">
        <f t="shared" si="18"/>
        <v>150236.15889709393</v>
      </c>
      <c r="G549" s="4">
        <f t="shared" si="18"/>
        <v>1640343.5052867781</v>
      </c>
    </row>
    <row r="550" spans="1:7">
      <c r="B550" s="5" t="s">
        <v>92</v>
      </c>
      <c r="C550" s="5" t="s">
        <v>578</v>
      </c>
      <c r="D550" s="4">
        <v>150236.20000000001</v>
      </c>
      <c r="E550" s="4">
        <v>0</v>
      </c>
      <c r="F550" s="4">
        <v>150236.15889709393</v>
      </c>
      <c r="G550" s="4">
        <f>D550+E550-F550</f>
        <v>4.1102906077867374E-2</v>
      </c>
    </row>
    <row r="551" spans="1:7">
      <c r="B551" s="5" t="s">
        <v>104</v>
      </c>
      <c r="C551" s="5" t="s">
        <v>579</v>
      </c>
      <c r="D551" s="4">
        <v>0</v>
      </c>
      <c r="E551" s="4">
        <v>0</v>
      </c>
      <c r="F551" s="4">
        <v>0</v>
      </c>
      <c r="G551" s="4">
        <f t="shared" ref="G551:G567" si="19">D551+E551-F551</f>
        <v>0</v>
      </c>
    </row>
    <row r="552" spans="1:7">
      <c r="B552" s="5" t="s">
        <v>114</v>
      </c>
      <c r="C552" s="5" t="s">
        <v>580</v>
      </c>
      <c r="D552" s="4">
        <v>581230</v>
      </c>
      <c r="E552" s="4">
        <v>925164.94212340703</v>
      </c>
      <c r="F552" s="4">
        <v>0</v>
      </c>
      <c r="G552" s="4">
        <f t="shared" si="19"/>
        <v>1506394.942123407</v>
      </c>
    </row>
    <row r="553" spans="1:7">
      <c r="B553" s="5" t="s">
        <v>120</v>
      </c>
      <c r="C553" s="5" t="s">
        <v>581</v>
      </c>
      <c r="D553" s="4">
        <v>52887</v>
      </c>
      <c r="E553" s="4">
        <v>79560.42088867804</v>
      </c>
      <c r="F553" s="4">
        <v>0</v>
      </c>
      <c r="G553" s="4">
        <f t="shared" si="19"/>
        <v>132447.42088867805</v>
      </c>
    </row>
    <row r="554" spans="1:7">
      <c r="B554" s="5" t="s">
        <v>136</v>
      </c>
      <c r="C554" s="5" t="s">
        <v>582</v>
      </c>
      <c r="D554" s="4">
        <v>0</v>
      </c>
      <c r="E554" s="4">
        <v>1501.1011717870754</v>
      </c>
      <c r="F554" s="4">
        <v>0</v>
      </c>
      <c r="G554" s="4">
        <f t="shared" si="19"/>
        <v>1501.1011717870754</v>
      </c>
    </row>
    <row r="555" spans="1:7">
      <c r="B555" s="5" t="s">
        <v>148</v>
      </c>
      <c r="C555" s="5" t="s">
        <v>583</v>
      </c>
      <c r="D555" s="4">
        <v>0</v>
      </c>
      <c r="E555" s="4">
        <v>0</v>
      </c>
      <c r="F555" s="4">
        <v>0</v>
      </c>
      <c r="G555" s="4">
        <f t="shared" si="19"/>
        <v>0</v>
      </c>
    </row>
    <row r="556" spans="1:7">
      <c r="B556" s="5" t="s">
        <v>158</v>
      </c>
      <c r="C556" s="5" t="s">
        <v>584</v>
      </c>
      <c r="D556" s="4">
        <v>0</v>
      </c>
      <c r="E556" s="4">
        <v>0</v>
      </c>
      <c r="F556" s="4">
        <v>0</v>
      </c>
      <c r="G556" s="4">
        <f t="shared" si="19"/>
        <v>0</v>
      </c>
    </row>
    <row r="557" spans="1:7">
      <c r="B557" s="5" t="s">
        <v>160</v>
      </c>
      <c r="C557" s="5" t="s">
        <v>585</v>
      </c>
      <c r="D557" s="4">
        <v>0</v>
      </c>
      <c r="E557" s="4">
        <v>0</v>
      </c>
      <c r="F557" s="4">
        <v>0</v>
      </c>
      <c r="G557" s="4">
        <f t="shared" si="19"/>
        <v>0</v>
      </c>
    </row>
    <row r="558" spans="1:7" ht="25.5">
      <c r="B558" s="5" t="s">
        <v>162</v>
      </c>
      <c r="C558" s="5" t="s">
        <v>586</v>
      </c>
      <c r="D558" s="4">
        <v>0</v>
      </c>
      <c r="E558" s="4">
        <v>0</v>
      </c>
      <c r="F558" s="4">
        <v>0</v>
      </c>
      <c r="G558" s="4">
        <f t="shared" si="19"/>
        <v>0</v>
      </c>
    </row>
    <row r="559" spans="1:7">
      <c r="B559" s="5" t="s">
        <v>587</v>
      </c>
      <c r="C559" s="5" t="s">
        <v>588</v>
      </c>
      <c r="D559" s="4">
        <v>0</v>
      </c>
      <c r="E559" s="4">
        <v>0</v>
      </c>
      <c r="F559" s="4">
        <v>0</v>
      </c>
      <c r="G559" s="4">
        <f t="shared" si="19"/>
        <v>0</v>
      </c>
    </row>
    <row r="560" spans="1:7">
      <c r="B560" s="5" t="s">
        <v>164</v>
      </c>
      <c r="C560" s="5" t="s">
        <v>589</v>
      </c>
      <c r="D560" s="4">
        <v>0</v>
      </c>
      <c r="E560" s="4">
        <v>0</v>
      </c>
      <c r="F560" s="4">
        <v>0</v>
      </c>
      <c r="G560" s="4">
        <f t="shared" si="19"/>
        <v>0</v>
      </c>
    </row>
    <row r="561" spans="1:120">
      <c r="B561" s="5" t="s">
        <v>590</v>
      </c>
      <c r="C561" s="5" t="s">
        <v>591</v>
      </c>
      <c r="D561" s="4">
        <v>0</v>
      </c>
      <c r="E561" s="4">
        <v>0</v>
      </c>
      <c r="F561" s="4">
        <v>0</v>
      </c>
      <c r="G561" s="4">
        <f t="shared" si="19"/>
        <v>0</v>
      </c>
    </row>
    <row r="562" spans="1:120">
      <c r="B562" s="5" t="s">
        <v>592</v>
      </c>
      <c r="C562" s="5" t="s">
        <v>593</v>
      </c>
      <c r="D562" s="4">
        <v>0</v>
      </c>
      <c r="E562" s="4">
        <v>0</v>
      </c>
      <c r="F562" s="4">
        <v>0</v>
      </c>
      <c r="G562" s="4">
        <f t="shared" si="19"/>
        <v>0</v>
      </c>
    </row>
    <row r="563" spans="1:120" ht="25.5">
      <c r="B563" s="5" t="s">
        <v>594</v>
      </c>
      <c r="C563" s="5" t="s">
        <v>595</v>
      </c>
      <c r="D563" s="4">
        <v>0</v>
      </c>
      <c r="E563" s="4">
        <v>0</v>
      </c>
      <c r="F563" s="4">
        <v>0</v>
      </c>
      <c r="G563" s="4">
        <f t="shared" si="19"/>
        <v>0</v>
      </c>
    </row>
    <row r="564" spans="1:120" ht="51">
      <c r="B564" s="5" t="s">
        <v>596</v>
      </c>
      <c r="C564" s="5" t="s">
        <v>597</v>
      </c>
      <c r="D564" s="4">
        <v>0</v>
      </c>
      <c r="E564" s="4">
        <v>0</v>
      </c>
      <c r="F564" s="4">
        <v>0</v>
      </c>
      <c r="G564" s="4">
        <f t="shared" si="19"/>
        <v>0</v>
      </c>
    </row>
    <row r="565" spans="1:120" ht="38.25">
      <c r="B565" s="5" t="s">
        <v>598</v>
      </c>
      <c r="C565" s="5" t="s">
        <v>599</v>
      </c>
      <c r="D565" s="4">
        <v>0</v>
      </c>
      <c r="E565" s="4">
        <v>0</v>
      </c>
      <c r="F565" s="4">
        <v>0</v>
      </c>
      <c r="G565" s="4">
        <f t="shared" si="19"/>
        <v>0</v>
      </c>
    </row>
    <row r="566" spans="1:120">
      <c r="B566" s="5" t="s">
        <v>10</v>
      </c>
      <c r="C566" s="6" t="s">
        <v>600</v>
      </c>
      <c r="D566" s="4">
        <f>D567</f>
        <v>1083804.8999999999</v>
      </c>
      <c r="E566" s="4">
        <f t="shared" ref="E566:G566" si="20">E567</f>
        <v>0</v>
      </c>
      <c r="F566" s="4">
        <f t="shared" si="20"/>
        <v>591273.77030453854</v>
      </c>
      <c r="G566" s="4">
        <f t="shared" si="20"/>
        <v>492531.12969546136</v>
      </c>
    </row>
    <row r="567" spans="1:120">
      <c r="B567" s="5" t="s">
        <v>167</v>
      </c>
      <c r="C567" s="5" t="s">
        <v>601</v>
      </c>
      <c r="D567" s="4">
        <v>1083804.8999999999</v>
      </c>
      <c r="E567" s="4">
        <v>0</v>
      </c>
      <c r="F567" s="4">
        <v>591273.77030453854</v>
      </c>
      <c r="G567" s="4">
        <f t="shared" si="19"/>
        <v>492531.12969546136</v>
      </c>
    </row>
    <row r="568" spans="1:120">
      <c r="B568" s="5" t="s">
        <v>12</v>
      </c>
      <c r="C568" s="6" t="s">
        <v>558</v>
      </c>
      <c r="D568" s="4">
        <f>D566+D549</f>
        <v>1868158.0999999999</v>
      </c>
      <c r="E568" s="4">
        <f t="shared" ref="E568:G568" si="21">E566+E549</f>
        <v>1006226.4641838722</v>
      </c>
      <c r="F568" s="4">
        <f t="shared" si="21"/>
        <v>741509.92920163251</v>
      </c>
      <c r="G568" s="4">
        <f t="shared" si="21"/>
        <v>2132874.6349822395</v>
      </c>
    </row>
    <row r="569" spans="1:120">
      <c r="A569" t="s">
        <v>88</v>
      </c>
      <c r="B569" t="s">
        <v>88</v>
      </c>
      <c r="C569" t="s">
        <v>88</v>
      </c>
      <c r="D569" t="s">
        <v>88</v>
      </c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</row>
    <row r="570" spans="1:120" ht="38.25">
      <c r="E570" s="3" t="s">
        <v>783</v>
      </c>
    </row>
    <row r="571" spans="1:120" ht="38.25">
      <c r="E571" s="3" t="s">
        <v>89</v>
      </c>
    </row>
    <row r="572" spans="1:120">
      <c r="A572" s="1" t="s">
        <v>1</v>
      </c>
    </row>
    <row r="573" spans="1:120">
      <c r="B573" s="1" t="s">
        <v>608</v>
      </c>
    </row>
    <row r="574" spans="1:120">
      <c r="E574" s="3" t="s">
        <v>3</v>
      </c>
    </row>
    <row r="575" spans="1:120">
      <c r="B575" s="2" t="s">
        <v>4</v>
      </c>
      <c r="C575" s="2" t="s">
        <v>5</v>
      </c>
      <c r="D575" s="2" t="s">
        <v>7</v>
      </c>
      <c r="E575" s="2" t="s">
        <v>7</v>
      </c>
    </row>
    <row r="576" spans="1:120">
      <c r="B576" s="5" t="s">
        <v>8</v>
      </c>
      <c r="C576" s="5"/>
      <c r="D576" s="4">
        <v>48793.7</v>
      </c>
      <c r="E576" s="4">
        <v>468159.1</v>
      </c>
    </row>
    <row r="577" spans="1:120">
      <c r="B577" s="5" t="s">
        <v>14</v>
      </c>
      <c r="C577" s="5" t="s">
        <v>397</v>
      </c>
      <c r="D577" s="4">
        <v>48793.7</v>
      </c>
      <c r="E577" s="4">
        <v>468159.1</v>
      </c>
    </row>
    <row r="578" spans="1:120">
      <c r="A578" t="s">
        <v>88</v>
      </c>
      <c r="B578" t="s">
        <v>88</v>
      </c>
      <c r="C578" t="s">
        <v>88</v>
      </c>
      <c r="D578" t="s">
        <v>88</v>
      </c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</row>
    <row r="579" spans="1:120" ht="38.25">
      <c r="E579" s="3" t="s">
        <v>783</v>
      </c>
    </row>
    <row r="580" spans="1:120" ht="38.25">
      <c r="E580" s="3" t="s">
        <v>89</v>
      </c>
    </row>
    <row r="581" spans="1:120">
      <c r="A581" s="1" t="s">
        <v>1</v>
      </c>
    </row>
    <row r="582" spans="1:120">
      <c r="B582" s="1" t="s">
        <v>609</v>
      </c>
    </row>
    <row r="583" spans="1:120">
      <c r="E583" s="3" t="s">
        <v>3</v>
      </c>
    </row>
    <row r="584" spans="1:120">
      <c r="B584" s="2" t="s">
        <v>4</v>
      </c>
      <c r="C584" s="2" t="s">
        <v>5</v>
      </c>
      <c r="D584" s="2" t="s">
        <v>6</v>
      </c>
      <c r="E584" s="2" t="s">
        <v>7</v>
      </c>
    </row>
    <row r="585" spans="1:120" ht="38.25">
      <c r="B585" s="5" t="s">
        <v>528</v>
      </c>
      <c r="C585" s="5" t="s">
        <v>610</v>
      </c>
      <c r="D585" s="4">
        <v>0</v>
      </c>
      <c r="E585" s="4">
        <v>0</v>
      </c>
    </row>
    <row r="586" spans="1:120" ht="25.5">
      <c r="B586" s="5" t="s">
        <v>530</v>
      </c>
      <c r="C586" s="5" t="s">
        <v>611</v>
      </c>
      <c r="D586" s="4">
        <v>0</v>
      </c>
      <c r="E586" s="4">
        <v>0</v>
      </c>
    </row>
    <row r="587" spans="1:120" ht="25.5">
      <c r="B587" s="5" t="s">
        <v>532</v>
      </c>
      <c r="C587" s="5" t="s">
        <v>612</v>
      </c>
      <c r="D587" s="4">
        <v>9652</v>
      </c>
      <c r="E587" s="4">
        <v>82836.2</v>
      </c>
    </row>
    <row r="588" spans="1:120">
      <c r="B588" s="5" t="s">
        <v>534</v>
      </c>
      <c r="C588" s="5" t="s">
        <v>397</v>
      </c>
      <c r="D588" s="4">
        <v>9652</v>
      </c>
      <c r="E588" s="4">
        <v>82836.2</v>
      </c>
    </row>
    <row r="589" spans="1:120">
      <c r="A589" t="s">
        <v>88</v>
      </c>
      <c r="B589" t="s">
        <v>88</v>
      </c>
      <c r="C589" t="s">
        <v>88</v>
      </c>
      <c r="D589" t="s">
        <v>88</v>
      </c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</row>
    <row r="590" spans="1:120" ht="38.25">
      <c r="E590" s="3" t="s">
        <v>783</v>
      </c>
    </row>
    <row r="591" spans="1:120" ht="38.25">
      <c r="E591" s="3" t="s">
        <v>89</v>
      </c>
    </row>
    <row r="592" spans="1:120">
      <c r="A592" s="1" t="s">
        <v>1</v>
      </c>
    </row>
    <row r="593" spans="1:120">
      <c r="B593" s="1" t="s">
        <v>613</v>
      </c>
    </row>
    <row r="594" spans="1:120">
      <c r="E594" s="3" t="s">
        <v>3</v>
      </c>
    </row>
    <row r="595" spans="1:120">
      <c r="B595" s="2" t="s">
        <v>4</v>
      </c>
      <c r="C595" s="2" t="s">
        <v>5</v>
      </c>
      <c r="D595" s="2" t="s">
        <v>614</v>
      </c>
      <c r="E595" s="2" t="s">
        <v>614</v>
      </c>
    </row>
    <row r="596" spans="1:120" ht="25.5">
      <c r="B596" s="5" t="s">
        <v>528</v>
      </c>
      <c r="C596" s="5" t="s">
        <v>615</v>
      </c>
      <c r="D596" s="4">
        <v>0</v>
      </c>
      <c r="E596" s="4">
        <v>0</v>
      </c>
    </row>
    <row r="597" spans="1:120" ht="25.5">
      <c r="B597" s="5" t="s">
        <v>530</v>
      </c>
      <c r="C597" s="5" t="s">
        <v>616</v>
      </c>
      <c r="D597" s="4">
        <v>0</v>
      </c>
      <c r="E597" s="4">
        <v>0</v>
      </c>
    </row>
    <row r="598" spans="1:120">
      <c r="B598" s="5" t="s">
        <v>532</v>
      </c>
      <c r="C598" s="5" t="s">
        <v>617</v>
      </c>
      <c r="D598" s="4">
        <v>0</v>
      </c>
      <c r="E598" s="4">
        <v>0</v>
      </c>
    </row>
    <row r="599" spans="1:120" ht="25.5">
      <c r="B599" s="5" t="s">
        <v>534</v>
      </c>
      <c r="C599" s="5" t="s">
        <v>618</v>
      </c>
      <c r="D599" s="4">
        <v>0</v>
      </c>
      <c r="E599" s="4">
        <v>0</v>
      </c>
    </row>
    <row r="600" spans="1:120" ht="25.5">
      <c r="B600" s="5" t="s">
        <v>536</v>
      </c>
      <c r="C600" s="5" t="s">
        <v>619</v>
      </c>
      <c r="D600" s="4">
        <v>0</v>
      </c>
      <c r="E600" s="4">
        <v>0</v>
      </c>
    </row>
    <row r="601" spans="1:120">
      <c r="B601" s="5" t="s">
        <v>620</v>
      </c>
      <c r="C601" s="5" t="s">
        <v>621</v>
      </c>
      <c r="D601" s="4">
        <v>0</v>
      </c>
      <c r="E601" s="4">
        <v>0</v>
      </c>
    </row>
    <row r="602" spans="1:120">
      <c r="B602" s="5" t="s">
        <v>622</v>
      </c>
      <c r="C602" s="5" t="s">
        <v>397</v>
      </c>
      <c r="D602" s="4">
        <v>0</v>
      </c>
      <c r="E602" s="4">
        <v>0</v>
      </c>
    </row>
    <row r="603" spans="1:120">
      <c r="A603" t="s">
        <v>88</v>
      </c>
      <c r="B603" t="s">
        <v>88</v>
      </c>
      <c r="C603" t="s">
        <v>88</v>
      </c>
      <c r="D603" t="s">
        <v>88</v>
      </c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</row>
    <row r="604" spans="1:120" ht="38.25">
      <c r="E604" s="3" t="s">
        <v>783</v>
      </c>
    </row>
    <row r="605" spans="1:120" ht="38.25">
      <c r="E605" s="3" t="s">
        <v>89</v>
      </c>
    </row>
    <row r="606" spans="1:120">
      <c r="A606" s="1" t="s">
        <v>1</v>
      </c>
    </row>
    <row r="607" spans="1:120">
      <c r="B607" s="1" t="s">
        <v>623</v>
      </c>
    </row>
    <row r="608" spans="1:120">
      <c r="G608" s="3" t="s">
        <v>3</v>
      </c>
    </row>
    <row r="609" spans="2:9">
      <c r="B609" s="2" t="s">
        <v>4</v>
      </c>
      <c r="C609" s="2" t="s">
        <v>5</v>
      </c>
      <c r="D609" s="2" t="s">
        <v>624</v>
      </c>
      <c r="E609" s="2" t="s">
        <v>625</v>
      </c>
      <c r="F609" s="2" t="s">
        <v>624</v>
      </c>
      <c r="G609" s="2" t="s">
        <v>625</v>
      </c>
    </row>
    <row r="610" spans="2:9">
      <c r="B610" s="5" t="s">
        <v>528</v>
      </c>
      <c r="C610" s="5" t="s">
        <v>626</v>
      </c>
      <c r="D610" s="4">
        <v>0</v>
      </c>
      <c r="E610" s="4">
        <v>4876687.7</v>
      </c>
      <c r="F610" s="4">
        <v>383155.4</v>
      </c>
      <c r="G610" s="4">
        <v>5281373.9000000004</v>
      </c>
    </row>
    <row r="611" spans="2:9" ht="25.5">
      <c r="B611" s="5" t="s">
        <v>530</v>
      </c>
      <c r="C611" s="5" t="s">
        <v>627</v>
      </c>
      <c r="D611" s="4">
        <v>0</v>
      </c>
      <c r="E611" s="4">
        <v>634739.30000000005</v>
      </c>
      <c r="F611" s="4">
        <v>54736.5</v>
      </c>
      <c r="G611" s="4">
        <v>606860.5</v>
      </c>
    </row>
    <row r="612" spans="2:9" ht="25.5">
      <c r="B612" s="5" t="s">
        <v>532</v>
      </c>
      <c r="C612" s="5" t="s">
        <v>628</v>
      </c>
      <c r="D612" s="4">
        <v>0</v>
      </c>
      <c r="E612" s="4">
        <v>0</v>
      </c>
      <c r="F612" s="4">
        <v>0</v>
      </c>
      <c r="G612" s="4">
        <v>472484</v>
      </c>
    </row>
    <row r="613" spans="2:9">
      <c r="B613" s="5" t="s">
        <v>534</v>
      </c>
      <c r="C613" s="5" t="s">
        <v>629</v>
      </c>
      <c r="D613" s="4">
        <v>0</v>
      </c>
      <c r="E613" s="4">
        <v>93040.8</v>
      </c>
      <c r="F613" s="4">
        <v>0</v>
      </c>
      <c r="G613" s="4">
        <v>151738.1</v>
      </c>
    </row>
    <row r="614" spans="2:9">
      <c r="B614" s="5" t="s">
        <v>536</v>
      </c>
      <c r="C614" s="5" t="s">
        <v>630</v>
      </c>
      <c r="D614" s="4">
        <v>0</v>
      </c>
      <c r="E614" s="4">
        <v>165495.4</v>
      </c>
      <c r="F614" s="4">
        <v>0</v>
      </c>
      <c r="G614" s="4">
        <v>103456.5</v>
      </c>
      <c r="I614" s="10"/>
    </row>
    <row r="615" spans="2:9">
      <c r="B615" s="5" t="s">
        <v>620</v>
      </c>
      <c r="C615" s="5" t="s">
        <v>631</v>
      </c>
      <c r="D615" s="4">
        <v>0</v>
      </c>
      <c r="E615" s="4">
        <v>262277.3</v>
      </c>
      <c r="F615" s="4">
        <v>24809.1</v>
      </c>
      <c r="G615" s="4">
        <v>230464</v>
      </c>
      <c r="I615" s="10"/>
    </row>
    <row r="616" spans="2:9">
      <c r="B616" s="5" t="s">
        <v>622</v>
      </c>
      <c r="C616" s="5" t="s">
        <v>632</v>
      </c>
      <c r="D616" s="4">
        <v>0</v>
      </c>
      <c r="E616" s="4">
        <v>875815.7</v>
      </c>
      <c r="F616" s="4">
        <v>0</v>
      </c>
      <c r="G616" s="4">
        <v>1145507.8999999999</v>
      </c>
    </row>
    <row r="617" spans="2:9">
      <c r="B617" s="5" t="s">
        <v>633</v>
      </c>
      <c r="C617" s="5" t="s">
        <v>634</v>
      </c>
      <c r="D617" s="4">
        <v>0</v>
      </c>
      <c r="E617" s="4">
        <v>33926.400000000001</v>
      </c>
      <c r="F617" s="4">
        <v>0</v>
      </c>
      <c r="G617" s="4">
        <v>50168.5</v>
      </c>
    </row>
    <row r="618" spans="2:9">
      <c r="B618" s="5" t="s">
        <v>635</v>
      </c>
      <c r="C618" s="5" t="s">
        <v>636</v>
      </c>
      <c r="D618" s="4">
        <v>0</v>
      </c>
      <c r="E618" s="4">
        <v>0</v>
      </c>
      <c r="F618" s="4">
        <v>0</v>
      </c>
      <c r="G618" s="4">
        <v>0</v>
      </c>
    </row>
    <row r="619" spans="2:9">
      <c r="B619" s="5" t="s">
        <v>637</v>
      </c>
      <c r="C619" s="5" t="s">
        <v>638</v>
      </c>
      <c r="D619" s="4">
        <v>0</v>
      </c>
      <c r="E619" s="4">
        <v>12451</v>
      </c>
      <c r="F619" s="4">
        <v>0</v>
      </c>
      <c r="G619" s="4">
        <v>53357.2</v>
      </c>
    </row>
    <row r="620" spans="2:9">
      <c r="B620" s="5" t="s">
        <v>639</v>
      </c>
      <c r="C620" s="5" t="s">
        <v>640</v>
      </c>
      <c r="D620" s="4">
        <v>0</v>
      </c>
      <c r="E620" s="4">
        <v>32937.599999999999</v>
      </c>
      <c r="F620" s="4">
        <v>0</v>
      </c>
      <c r="G620" s="4">
        <v>40853.199999999997</v>
      </c>
    </row>
    <row r="621" spans="2:9">
      <c r="B621" s="5" t="s">
        <v>641</v>
      </c>
      <c r="C621" s="5" t="s">
        <v>642</v>
      </c>
      <c r="D621" s="4">
        <v>0</v>
      </c>
      <c r="E621" s="4">
        <v>0</v>
      </c>
      <c r="F621" s="4">
        <v>0</v>
      </c>
      <c r="G621" s="4">
        <v>78818.5</v>
      </c>
    </row>
    <row r="622" spans="2:9">
      <c r="B622" s="5" t="s">
        <v>643</v>
      </c>
      <c r="C622" s="5" t="s">
        <v>644</v>
      </c>
      <c r="D622" s="4">
        <v>0</v>
      </c>
      <c r="E622" s="4">
        <v>722730.7</v>
      </c>
      <c r="F622" s="4">
        <v>0</v>
      </c>
      <c r="G622" s="4">
        <v>1103267.5</v>
      </c>
    </row>
    <row r="623" spans="2:9">
      <c r="B623" s="5" t="s">
        <v>645</v>
      </c>
      <c r="C623" s="5" t="s">
        <v>646</v>
      </c>
      <c r="D623" s="4">
        <v>0</v>
      </c>
      <c r="E623" s="4">
        <v>420923.8</v>
      </c>
      <c r="F623" s="4">
        <v>0</v>
      </c>
      <c r="G623" s="4">
        <v>44741.599999999999</v>
      </c>
    </row>
    <row r="624" spans="2:9">
      <c r="B624" s="5" t="s">
        <v>647</v>
      </c>
      <c r="C624" s="5" t="s">
        <v>648</v>
      </c>
      <c r="D624" s="4">
        <v>0</v>
      </c>
      <c r="E624" s="4">
        <v>135416.5</v>
      </c>
      <c r="F624" s="4">
        <v>0</v>
      </c>
      <c r="G624" s="4">
        <v>0</v>
      </c>
    </row>
    <row r="625" spans="1:120">
      <c r="B625" s="5" t="s">
        <v>649</v>
      </c>
      <c r="C625" s="5" t="s">
        <v>650</v>
      </c>
      <c r="D625" s="4">
        <v>0</v>
      </c>
      <c r="E625" s="4">
        <v>40085.800000000003</v>
      </c>
      <c r="F625" s="4">
        <v>0</v>
      </c>
      <c r="G625" s="4">
        <v>0</v>
      </c>
    </row>
    <row r="626" spans="1:120">
      <c r="B626" s="5" t="s">
        <v>651</v>
      </c>
      <c r="C626" s="5" t="s">
        <v>652</v>
      </c>
      <c r="D626" s="4">
        <v>0</v>
      </c>
      <c r="E626" s="4">
        <v>60271.9</v>
      </c>
      <c r="F626" s="4">
        <v>0</v>
      </c>
      <c r="G626" s="4">
        <v>10093.200000000001</v>
      </c>
    </row>
    <row r="627" spans="1:120">
      <c r="B627" s="5" t="s">
        <v>653</v>
      </c>
      <c r="C627" s="5" t="s">
        <v>654</v>
      </c>
      <c r="D627" s="4">
        <v>0</v>
      </c>
      <c r="E627" s="4">
        <v>330592</v>
      </c>
      <c r="F627" s="4">
        <v>0</v>
      </c>
      <c r="G627" s="4">
        <v>45856.6</v>
      </c>
    </row>
    <row r="628" spans="1:120">
      <c r="B628" s="5" t="s">
        <v>655</v>
      </c>
      <c r="C628" s="5" t="s">
        <v>656</v>
      </c>
      <c r="D628" s="4">
        <v>0</v>
      </c>
      <c r="E628" s="4">
        <v>892135.3</v>
      </c>
      <c r="F628" s="4">
        <v>232087.9</v>
      </c>
      <c r="G628" s="4">
        <v>380272.1</v>
      </c>
    </row>
    <row r="629" spans="1:120">
      <c r="B629" s="5" t="s">
        <v>657</v>
      </c>
      <c r="C629" s="5"/>
      <c r="D629" s="4">
        <v>0</v>
      </c>
      <c r="E629" s="4">
        <v>31927.8</v>
      </c>
      <c r="F629" s="4">
        <v>0</v>
      </c>
      <c r="G629" s="4">
        <v>0</v>
      </c>
    </row>
    <row r="630" spans="1:120">
      <c r="B630" s="5" t="s">
        <v>88</v>
      </c>
      <c r="C630" s="5" t="s">
        <v>397</v>
      </c>
      <c r="D630" s="4">
        <v>0</v>
      </c>
      <c r="E630" s="4">
        <v>9621455</v>
      </c>
      <c r="F630" s="4">
        <f>SUM(F610:F629)</f>
        <v>694788.9</v>
      </c>
      <c r="G630" s="4">
        <f>SUM(G610:G629)</f>
        <v>9799313.2999999989</v>
      </c>
    </row>
    <row r="631" spans="1:120">
      <c r="A631" t="s">
        <v>88</v>
      </c>
      <c r="B631" t="s">
        <v>88</v>
      </c>
      <c r="C631" t="s">
        <v>88</v>
      </c>
      <c r="D631" t="s">
        <v>88</v>
      </c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</row>
    <row r="632" spans="1:120" ht="38.25">
      <c r="E632" s="3" t="s">
        <v>783</v>
      </c>
    </row>
    <row r="633" spans="1:120" ht="38.25">
      <c r="E633" s="3" t="s">
        <v>89</v>
      </c>
    </row>
    <row r="634" spans="1:120">
      <c r="A634" s="1" t="s">
        <v>1</v>
      </c>
    </row>
    <row r="635" spans="1:120">
      <c r="B635" s="1" t="s">
        <v>658</v>
      </c>
    </row>
    <row r="636" spans="1:120">
      <c r="F636" s="3" t="s">
        <v>3</v>
      </c>
    </row>
    <row r="637" spans="1:120" ht="25.5">
      <c r="B637" s="2" t="s">
        <v>4</v>
      </c>
      <c r="C637" s="2" t="s">
        <v>5</v>
      </c>
      <c r="D637" s="2" t="s">
        <v>659</v>
      </c>
      <c r="E637" s="2" t="s">
        <v>614</v>
      </c>
      <c r="F637" s="2" t="s">
        <v>614</v>
      </c>
    </row>
    <row r="638" spans="1:120">
      <c r="B638" s="5" t="s">
        <v>528</v>
      </c>
      <c r="C638" s="5" t="s">
        <v>660</v>
      </c>
      <c r="D638" s="4">
        <v>54</v>
      </c>
      <c r="E638" s="4">
        <v>0</v>
      </c>
      <c r="F638" s="4">
        <v>0</v>
      </c>
    </row>
    <row r="639" spans="1:120">
      <c r="B639" s="5" t="s">
        <v>530</v>
      </c>
      <c r="C639" s="5" t="s">
        <v>661</v>
      </c>
      <c r="D639" s="4">
        <v>84</v>
      </c>
      <c r="E639" s="4">
        <v>0</v>
      </c>
      <c r="F639" s="4">
        <v>0</v>
      </c>
    </row>
    <row r="640" spans="1:120">
      <c r="B640" s="5" t="s">
        <v>532</v>
      </c>
      <c r="C640" s="5" t="s">
        <v>397</v>
      </c>
      <c r="D640" s="4">
        <v>138</v>
      </c>
      <c r="E640" s="4">
        <v>4876687.7</v>
      </c>
      <c r="F640" s="4">
        <v>5664529.2999999998</v>
      </c>
    </row>
    <row r="641" spans="1:120">
      <c r="A641" t="s">
        <v>88</v>
      </c>
      <c r="B641" t="s">
        <v>88</v>
      </c>
      <c r="C641" t="s">
        <v>88</v>
      </c>
      <c r="D641" t="s">
        <v>88</v>
      </c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</row>
    <row r="642" spans="1:120" ht="38.25">
      <c r="E642" s="3" t="s">
        <v>783</v>
      </c>
    </row>
    <row r="643" spans="1:120" ht="38.25">
      <c r="E643" s="3" t="s">
        <v>89</v>
      </c>
    </row>
    <row r="644" spans="1:120">
      <c r="A644" s="1" t="s">
        <v>1</v>
      </c>
    </row>
    <row r="645" spans="1:120">
      <c r="B645" s="1" t="s">
        <v>662</v>
      </c>
    </row>
    <row r="646" spans="1:120">
      <c r="E646" s="3" t="s">
        <v>3</v>
      </c>
    </row>
    <row r="647" spans="1:120">
      <c r="B647" s="2" t="s">
        <v>4</v>
      </c>
      <c r="C647" s="2" t="s">
        <v>5</v>
      </c>
      <c r="D647" s="2" t="s">
        <v>614</v>
      </c>
      <c r="E647" s="2" t="s">
        <v>614</v>
      </c>
    </row>
    <row r="648" spans="1:120">
      <c r="B648" s="5" t="s">
        <v>8</v>
      </c>
      <c r="C648" s="5" t="s">
        <v>663</v>
      </c>
      <c r="D648" s="4">
        <v>26</v>
      </c>
      <c r="E648" s="4">
        <v>26.2</v>
      </c>
    </row>
    <row r="649" spans="1:120">
      <c r="B649" s="5" t="s">
        <v>10</v>
      </c>
      <c r="C649" s="5" t="s">
        <v>664</v>
      </c>
      <c r="D649" s="4">
        <v>0</v>
      </c>
      <c r="E649" s="4">
        <v>0</v>
      </c>
    </row>
    <row r="650" spans="1:120">
      <c r="B650" s="5" t="s">
        <v>12</v>
      </c>
      <c r="C650" s="5" t="s">
        <v>665</v>
      </c>
      <c r="D650" s="4">
        <v>0</v>
      </c>
      <c r="E650" s="4">
        <v>206494.4</v>
      </c>
    </row>
    <row r="651" spans="1:120">
      <c r="B651" s="5" t="s">
        <v>14</v>
      </c>
      <c r="C651" s="5" t="s">
        <v>409</v>
      </c>
      <c r="D651" s="4">
        <v>94659.4</v>
      </c>
      <c r="E651" s="4">
        <v>130190.9</v>
      </c>
    </row>
    <row r="652" spans="1:120">
      <c r="B652" s="5" t="s">
        <v>16</v>
      </c>
      <c r="C652" s="5" t="s">
        <v>397</v>
      </c>
      <c r="D652" s="4">
        <v>94685.4</v>
      </c>
      <c r="E652" s="4">
        <v>336711.6</v>
      </c>
    </row>
    <row r="653" spans="1:120">
      <c r="A653" t="s">
        <v>88</v>
      </c>
      <c r="B653" t="s">
        <v>88</v>
      </c>
      <c r="C653" t="s">
        <v>88</v>
      </c>
      <c r="D653" t="s">
        <v>88</v>
      </c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</row>
    <row r="654" spans="1:120" ht="38.25">
      <c r="E654" s="3" t="s">
        <v>783</v>
      </c>
    </row>
    <row r="655" spans="1:120" ht="38.25">
      <c r="E655" s="3" t="s">
        <v>89</v>
      </c>
    </row>
    <row r="656" spans="1:120">
      <c r="A656" s="1" t="s">
        <v>1</v>
      </c>
    </row>
    <row r="657" spans="1:120">
      <c r="B657" s="1" t="s">
        <v>666</v>
      </c>
    </row>
    <row r="658" spans="1:120">
      <c r="E658" s="3" t="s">
        <v>3</v>
      </c>
    </row>
    <row r="659" spans="1:120">
      <c r="B659" s="2" t="s">
        <v>4</v>
      </c>
      <c r="C659" s="2" t="s">
        <v>5</v>
      </c>
      <c r="D659" s="2" t="s">
        <v>6</v>
      </c>
      <c r="E659" s="2" t="s">
        <v>7</v>
      </c>
    </row>
    <row r="660" spans="1:120" ht="25.5">
      <c r="B660" s="5" t="s">
        <v>8</v>
      </c>
      <c r="C660" s="5" t="s">
        <v>667</v>
      </c>
      <c r="D660" s="4">
        <v>474029.7</v>
      </c>
      <c r="E660" s="4">
        <v>472484</v>
      </c>
    </row>
    <row r="661" spans="1:120" ht="25.5">
      <c r="B661" s="5" t="s">
        <v>530</v>
      </c>
      <c r="C661" s="5" t="s">
        <v>668</v>
      </c>
      <c r="D661" s="4">
        <v>-79749.600000000006</v>
      </c>
      <c r="E661" s="4">
        <v>235790.6</v>
      </c>
    </row>
    <row r="662" spans="1:120" ht="25.5">
      <c r="B662" s="5" t="s">
        <v>12</v>
      </c>
      <c r="C662" s="5" t="s">
        <v>669</v>
      </c>
      <c r="D662" s="4">
        <v>394280.1</v>
      </c>
      <c r="E662" s="4">
        <v>708274.6</v>
      </c>
    </row>
    <row r="663" spans="1:120">
      <c r="B663" s="1" t="s">
        <v>388</v>
      </c>
    </row>
    <row r="664" spans="1:120">
      <c r="B664" s="3" t="s">
        <v>88</v>
      </c>
    </row>
    <row r="665" spans="1:120">
      <c r="A665" t="s">
        <v>88</v>
      </c>
      <c r="B665" t="s">
        <v>88</v>
      </c>
      <c r="C665" t="s">
        <v>88</v>
      </c>
      <c r="D665" t="s">
        <v>88</v>
      </c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</row>
    <row r="666" spans="1:120" ht="38.25">
      <c r="E666" s="3" t="s">
        <v>783</v>
      </c>
    </row>
    <row r="667" spans="1:120" ht="38.25">
      <c r="E667" s="3" t="s">
        <v>89</v>
      </c>
    </row>
    <row r="668" spans="1:120">
      <c r="A668" s="1" t="s">
        <v>1</v>
      </c>
    </row>
    <row r="669" spans="1:120">
      <c r="B669" s="1" t="s">
        <v>670</v>
      </c>
    </row>
    <row r="670" spans="1:120">
      <c r="G670" s="3" t="s">
        <v>3</v>
      </c>
    </row>
    <row r="671" spans="1:120" ht="38.25">
      <c r="B671" s="2" t="s">
        <v>4</v>
      </c>
      <c r="C671" s="2" t="s">
        <v>5</v>
      </c>
      <c r="D671" s="2" t="s">
        <v>671</v>
      </c>
      <c r="E671" s="2" t="s">
        <v>672</v>
      </c>
      <c r="F671" s="2" t="s">
        <v>673</v>
      </c>
      <c r="G671" s="2" t="s">
        <v>674</v>
      </c>
    </row>
    <row r="672" spans="1:120" ht="25.5">
      <c r="B672" s="5" t="s">
        <v>528</v>
      </c>
      <c r="C672" s="5" t="s">
        <v>675</v>
      </c>
      <c r="D672" s="4" t="s">
        <v>676</v>
      </c>
      <c r="E672" s="4" t="s">
        <v>88</v>
      </c>
      <c r="F672" s="4" t="s">
        <v>88</v>
      </c>
      <c r="G672" s="4" t="s">
        <v>88</v>
      </c>
    </row>
    <row r="673" spans="1:120">
      <c r="B673" s="5" t="s">
        <v>530</v>
      </c>
      <c r="C673" s="5" t="s">
        <v>677</v>
      </c>
      <c r="D673" s="4" t="s">
        <v>678</v>
      </c>
      <c r="E673" s="4" t="s">
        <v>88</v>
      </c>
      <c r="F673" s="4" t="s">
        <v>88</v>
      </c>
      <c r="G673" s="4" t="s">
        <v>88</v>
      </c>
    </row>
    <row r="674" spans="1:120">
      <c r="B674" s="5" t="s">
        <v>532</v>
      </c>
      <c r="C674" s="5" t="s">
        <v>679</v>
      </c>
      <c r="D674" s="4" t="s">
        <v>680</v>
      </c>
      <c r="E674" s="4" t="s">
        <v>88</v>
      </c>
      <c r="F674" s="4" t="s">
        <v>88</v>
      </c>
      <c r="G674" s="4" t="s">
        <v>88</v>
      </c>
    </row>
    <row r="675" spans="1:120">
      <c r="A675" t="s">
        <v>88</v>
      </c>
      <c r="B675" t="s">
        <v>88</v>
      </c>
      <c r="C675" t="s">
        <v>88</v>
      </c>
      <c r="D675" t="s">
        <v>88</v>
      </c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</row>
    <row r="676" spans="1:120" ht="38.25">
      <c r="E676" s="3" t="s">
        <v>783</v>
      </c>
    </row>
    <row r="677" spans="1:120" ht="38.25">
      <c r="E677" s="3" t="s">
        <v>89</v>
      </c>
    </row>
    <row r="678" spans="1:120">
      <c r="A678" s="1" t="s">
        <v>1</v>
      </c>
    </row>
    <row r="679" spans="1:120">
      <c r="B679" s="1" t="s">
        <v>681</v>
      </c>
    </row>
    <row r="680" spans="1:120">
      <c r="E680" s="3" t="s">
        <v>3</v>
      </c>
    </row>
    <row r="681" spans="1:120">
      <c r="B681" s="2" t="s">
        <v>4</v>
      </c>
      <c r="C681" s="2" t="s">
        <v>5</v>
      </c>
      <c r="D681" s="2" t="s">
        <v>6</v>
      </c>
      <c r="E681" s="2" t="s">
        <v>7</v>
      </c>
    </row>
    <row r="682" spans="1:120" ht="25.5">
      <c r="B682" s="5" t="s">
        <v>528</v>
      </c>
      <c r="C682" s="5" t="s">
        <v>682</v>
      </c>
      <c r="D682" s="4">
        <v>0</v>
      </c>
      <c r="E682" s="4">
        <v>0</v>
      </c>
    </row>
    <row r="683" spans="1:120" ht="25.5">
      <c r="B683" s="5" t="s">
        <v>530</v>
      </c>
      <c r="C683" s="5" t="s">
        <v>683</v>
      </c>
      <c r="D683" s="4">
        <v>0</v>
      </c>
      <c r="E683" s="4">
        <v>0</v>
      </c>
    </row>
    <row r="684" spans="1:120">
      <c r="B684" s="5" t="s">
        <v>532</v>
      </c>
      <c r="C684" s="5" t="s">
        <v>684</v>
      </c>
      <c r="D684" s="4">
        <v>0</v>
      </c>
      <c r="E684" s="4">
        <v>0</v>
      </c>
    </row>
    <row r="685" spans="1:120">
      <c r="B685" s="5" t="s">
        <v>534</v>
      </c>
      <c r="C685" s="5" t="s">
        <v>397</v>
      </c>
      <c r="D685" s="4">
        <v>0</v>
      </c>
      <c r="E685" s="4">
        <v>0</v>
      </c>
    </row>
    <row r="686" spans="1:120">
      <c r="A686" t="s">
        <v>88</v>
      </c>
      <c r="B686" t="s">
        <v>88</v>
      </c>
      <c r="C686" t="s">
        <v>88</v>
      </c>
      <c r="D686" t="s">
        <v>88</v>
      </c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</row>
    <row r="687" spans="1:120" ht="38.25">
      <c r="E687" s="3" t="s">
        <v>783</v>
      </c>
    </row>
    <row r="688" spans="1:120" ht="38.25">
      <c r="E688" s="3" t="s">
        <v>89</v>
      </c>
    </row>
    <row r="689" spans="1:120">
      <c r="A689" s="1" t="s">
        <v>1</v>
      </c>
    </row>
    <row r="690" spans="1:120">
      <c r="B690" s="1" t="s">
        <v>685</v>
      </c>
    </row>
    <row r="691" spans="1:120">
      <c r="F691" s="3" t="s">
        <v>3</v>
      </c>
    </row>
    <row r="692" spans="1:120" ht="25.5">
      <c r="B692" s="2" t="s">
        <v>4</v>
      </c>
      <c r="C692" s="2" t="s">
        <v>5</v>
      </c>
      <c r="D692" s="2" t="s">
        <v>686</v>
      </c>
      <c r="E692" s="2" t="s">
        <v>558</v>
      </c>
      <c r="F692" s="2" t="s">
        <v>674</v>
      </c>
    </row>
    <row r="693" spans="1:120">
      <c r="B693" s="5" t="s">
        <v>8</v>
      </c>
      <c r="C693" s="5"/>
      <c r="D693" s="4" t="s">
        <v>88</v>
      </c>
      <c r="E693" s="4" t="s">
        <v>487</v>
      </c>
      <c r="F693" s="4" t="s">
        <v>88</v>
      </c>
    </row>
    <row r="694" spans="1:120">
      <c r="A694" t="s">
        <v>88</v>
      </c>
      <c r="B694" t="s">
        <v>88</v>
      </c>
      <c r="C694" t="s">
        <v>88</v>
      </c>
      <c r="D694" t="s">
        <v>88</v>
      </c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</row>
    <row r="695" spans="1:120" ht="38.25">
      <c r="E695" s="3" t="s">
        <v>783</v>
      </c>
    </row>
    <row r="696" spans="1:120" ht="38.25">
      <c r="E696" s="3" t="s">
        <v>89</v>
      </c>
    </row>
    <row r="697" spans="1:120">
      <c r="A697" s="1" t="s">
        <v>1</v>
      </c>
    </row>
    <row r="698" spans="1:120">
      <c r="B698" s="1" t="s">
        <v>687</v>
      </c>
    </row>
    <row r="699" spans="1:120">
      <c r="I699" s="3" t="s">
        <v>3</v>
      </c>
    </row>
    <row r="700" spans="1:120" ht="38.25">
      <c r="B700" s="2" t="s">
        <v>4</v>
      </c>
      <c r="C700" s="2" t="s">
        <v>5</v>
      </c>
      <c r="D700" s="2" t="s">
        <v>688</v>
      </c>
      <c r="E700" s="2" t="s">
        <v>689</v>
      </c>
      <c r="F700" s="2" t="s">
        <v>690</v>
      </c>
      <c r="G700" s="2" t="s">
        <v>691</v>
      </c>
      <c r="H700" s="2" t="s">
        <v>692</v>
      </c>
      <c r="I700" s="2" t="s">
        <v>77</v>
      </c>
    </row>
    <row r="701" spans="1:120">
      <c r="B701" s="5" t="s">
        <v>8</v>
      </c>
      <c r="C701" s="5" t="s">
        <v>693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</row>
    <row r="702" spans="1:120">
      <c r="B702" s="5" t="s">
        <v>10</v>
      </c>
      <c r="C702" s="5" t="s">
        <v>694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</row>
    <row r="703" spans="1:120">
      <c r="B703" s="5" t="s">
        <v>12</v>
      </c>
      <c r="C703" s="5" t="s">
        <v>695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</row>
    <row r="704" spans="1:120">
      <c r="B704" s="5" t="s">
        <v>14</v>
      </c>
      <c r="C704" s="5" t="s">
        <v>696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</row>
    <row r="705" spans="1:120">
      <c r="B705" s="5" t="s">
        <v>88</v>
      </c>
      <c r="C705" s="5" t="s">
        <v>697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</row>
    <row r="706" spans="1:120">
      <c r="A706" t="s">
        <v>88</v>
      </c>
      <c r="B706" t="s">
        <v>88</v>
      </c>
      <c r="C706" t="s">
        <v>88</v>
      </c>
      <c r="D706" t="s">
        <v>88</v>
      </c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</row>
    <row r="707" spans="1:120" ht="38.25">
      <c r="E707" s="3" t="s">
        <v>783</v>
      </c>
    </row>
    <row r="708" spans="1:120" ht="38.25">
      <c r="E708" s="3" t="s">
        <v>89</v>
      </c>
    </row>
    <row r="709" spans="1:120">
      <c r="A709" s="1" t="s">
        <v>1</v>
      </c>
    </row>
    <row r="710" spans="1:120">
      <c r="B710" s="1" t="s">
        <v>698</v>
      </c>
    </row>
    <row r="711" spans="1:120">
      <c r="E711" s="3" t="s">
        <v>3</v>
      </c>
    </row>
    <row r="712" spans="1:120">
      <c r="B712" s="2" t="s">
        <v>4</v>
      </c>
      <c r="C712" s="2" t="s">
        <v>5</v>
      </c>
      <c r="D712" s="2" t="s">
        <v>614</v>
      </c>
      <c r="E712" s="2" t="s">
        <v>614</v>
      </c>
    </row>
    <row r="713" spans="1:120">
      <c r="B713" s="5" t="s">
        <v>8</v>
      </c>
      <c r="C713" s="5" t="s">
        <v>699</v>
      </c>
      <c r="D713" s="4">
        <v>0</v>
      </c>
      <c r="E713" s="4">
        <v>0</v>
      </c>
    </row>
    <row r="714" spans="1:120">
      <c r="B714" s="5" t="s">
        <v>10</v>
      </c>
      <c r="C714" s="5" t="s">
        <v>700</v>
      </c>
      <c r="D714" s="4">
        <v>0</v>
      </c>
      <c r="E714" s="4">
        <v>0</v>
      </c>
    </row>
    <row r="715" spans="1:120" ht="25.5">
      <c r="B715" s="5" t="s">
        <v>12</v>
      </c>
      <c r="C715" s="5" t="s">
        <v>701</v>
      </c>
      <c r="D715" s="4">
        <v>51449</v>
      </c>
      <c r="E715" s="4">
        <v>120670.9</v>
      </c>
    </row>
    <row r="716" spans="1:120" ht="25.5">
      <c r="B716" s="5" t="s">
        <v>14</v>
      </c>
      <c r="C716" s="5" t="s">
        <v>702</v>
      </c>
      <c r="D716" s="4">
        <v>0</v>
      </c>
      <c r="E716" s="4">
        <v>0</v>
      </c>
    </row>
    <row r="717" spans="1:120">
      <c r="B717" s="5" t="s">
        <v>16</v>
      </c>
      <c r="C717" s="5" t="s">
        <v>397</v>
      </c>
      <c r="D717" s="4">
        <v>51449</v>
      </c>
      <c r="E717" s="4">
        <v>120670.9</v>
      </c>
    </row>
    <row r="718" spans="1:120">
      <c r="A718" t="s">
        <v>88</v>
      </c>
      <c r="B718" t="s">
        <v>88</v>
      </c>
      <c r="C718" t="s">
        <v>88</v>
      </c>
      <c r="D718" t="s">
        <v>88</v>
      </c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</row>
    <row r="719" spans="1:120" ht="38.25">
      <c r="E719" s="3" t="s">
        <v>783</v>
      </c>
    </row>
    <row r="720" spans="1:120" ht="38.25">
      <c r="E720" s="3" t="s">
        <v>89</v>
      </c>
    </row>
    <row r="721" spans="1:120">
      <c r="A721" s="1" t="s">
        <v>1</v>
      </c>
    </row>
    <row r="722" spans="1:120">
      <c r="B722" s="1" t="s">
        <v>703</v>
      </c>
    </row>
    <row r="723" spans="1:120">
      <c r="E723" s="3" t="s">
        <v>3</v>
      </c>
    </row>
    <row r="724" spans="1:120">
      <c r="B724" s="2" t="s">
        <v>4</v>
      </c>
      <c r="C724" s="2" t="s">
        <v>5</v>
      </c>
      <c r="D724" s="2" t="s">
        <v>704</v>
      </c>
      <c r="E724" s="2" t="s">
        <v>705</v>
      </c>
    </row>
    <row r="725" spans="1:120">
      <c r="B725" s="5" t="s">
        <v>8</v>
      </c>
      <c r="C725" s="5" t="s">
        <v>706</v>
      </c>
      <c r="D725" s="4">
        <v>0</v>
      </c>
      <c r="E725" s="4">
        <v>0</v>
      </c>
    </row>
    <row r="726" spans="1:120">
      <c r="B726" s="5" t="s">
        <v>10</v>
      </c>
      <c r="C726" s="5" t="s">
        <v>707</v>
      </c>
      <c r="D726" s="4">
        <v>0</v>
      </c>
      <c r="E726" s="4">
        <v>0</v>
      </c>
    </row>
    <row r="727" spans="1:120">
      <c r="B727" s="5" t="s">
        <v>12</v>
      </c>
      <c r="C727" s="5" t="s">
        <v>708</v>
      </c>
      <c r="D727" s="4">
        <v>6243016</v>
      </c>
      <c r="E727" s="4">
        <v>100</v>
      </c>
    </row>
    <row r="728" spans="1:120">
      <c r="B728" s="5" t="s">
        <v>14</v>
      </c>
      <c r="C728" s="6" t="s">
        <v>558</v>
      </c>
      <c r="D728" s="4">
        <v>6243016</v>
      </c>
      <c r="E728" s="4">
        <v>100</v>
      </c>
    </row>
    <row r="729" spans="1:120">
      <c r="A729" t="s">
        <v>88</v>
      </c>
      <c r="B729" t="s">
        <v>88</v>
      </c>
      <c r="C729" t="s">
        <v>88</v>
      </c>
      <c r="D729" t="s">
        <v>88</v>
      </c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</row>
    <row r="730" spans="1:120" ht="38.25">
      <c r="E730" s="3" t="s">
        <v>783</v>
      </c>
    </row>
    <row r="731" spans="1:120" ht="38.25">
      <c r="E731" s="3" t="s">
        <v>89</v>
      </c>
    </row>
    <row r="732" spans="1:120">
      <c r="A732" s="1" t="s">
        <v>1</v>
      </c>
    </row>
    <row r="733" spans="1:120">
      <c r="B733" s="1" t="s">
        <v>709</v>
      </c>
    </row>
    <row r="734" spans="1:120">
      <c r="J734" s="3" t="s">
        <v>3</v>
      </c>
    </row>
    <row r="735" spans="1:120" ht="25.5">
      <c r="B735" s="2" t="s">
        <v>4</v>
      </c>
      <c r="C735" s="2" t="s">
        <v>5</v>
      </c>
      <c r="D735" s="2" t="s">
        <v>710</v>
      </c>
      <c r="E735" s="2" t="s">
        <v>711</v>
      </c>
      <c r="F735" s="2" t="s">
        <v>704</v>
      </c>
      <c r="G735" s="2" t="s">
        <v>710</v>
      </c>
      <c r="H735" s="2" t="s">
        <v>711</v>
      </c>
      <c r="I735" s="2" t="s">
        <v>704</v>
      </c>
      <c r="J735" s="2" t="s">
        <v>712</v>
      </c>
    </row>
    <row r="736" spans="1:120">
      <c r="B736" s="5" t="s">
        <v>8</v>
      </c>
      <c r="C736" s="6" t="s">
        <v>6</v>
      </c>
      <c r="D736" s="4">
        <v>0</v>
      </c>
      <c r="E736" s="4">
        <v>0</v>
      </c>
      <c r="F736" s="4">
        <v>0</v>
      </c>
      <c r="G736" s="4">
        <v>6243016</v>
      </c>
      <c r="H736" s="4">
        <v>1</v>
      </c>
      <c r="I736" s="4">
        <v>6243016</v>
      </c>
      <c r="J736" s="4">
        <v>6243016</v>
      </c>
    </row>
    <row r="737" spans="1:120">
      <c r="B737" s="5" t="s">
        <v>10</v>
      </c>
      <c r="C737" s="5" t="s">
        <v>390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</row>
    <row r="738" spans="1:120">
      <c r="B738" s="5" t="s">
        <v>12</v>
      </c>
      <c r="C738" s="5" t="s">
        <v>391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</row>
    <row r="739" spans="1:120">
      <c r="B739" s="5" t="s">
        <v>14</v>
      </c>
      <c r="C739" s="6" t="s">
        <v>7</v>
      </c>
      <c r="D739" s="4">
        <v>0</v>
      </c>
      <c r="E739" s="4">
        <v>0</v>
      </c>
      <c r="F739" s="4">
        <v>0</v>
      </c>
      <c r="G739" s="4">
        <v>0</v>
      </c>
      <c r="H739" s="4">
        <v>1</v>
      </c>
      <c r="I739" s="4">
        <v>6243016</v>
      </c>
      <c r="J739" s="4">
        <v>6243016</v>
      </c>
    </row>
    <row r="740" spans="1:120">
      <c r="B740" s="1" t="s">
        <v>388</v>
      </c>
    </row>
    <row r="741" spans="1:120">
      <c r="B741" s="3" t="s">
        <v>88</v>
      </c>
    </row>
    <row r="742" spans="1:120">
      <c r="A742" t="s">
        <v>88</v>
      </c>
      <c r="B742" t="s">
        <v>88</v>
      </c>
      <c r="C742" t="s">
        <v>88</v>
      </c>
      <c r="D742" t="s">
        <v>88</v>
      </c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</row>
    <row r="743" spans="1:120" ht="38.25">
      <c r="E743" s="3" t="s">
        <v>783</v>
      </c>
    </row>
    <row r="744" spans="1:120" ht="38.25">
      <c r="E744" s="3" t="s">
        <v>89</v>
      </c>
    </row>
    <row r="745" spans="1:120">
      <c r="A745" s="1" t="s">
        <v>1</v>
      </c>
    </row>
    <row r="746" spans="1:120">
      <c r="B746" s="1" t="s">
        <v>713</v>
      </c>
    </row>
    <row r="747" spans="1:120">
      <c r="H747" s="3" t="s">
        <v>3</v>
      </c>
    </row>
    <row r="748" spans="1:120" ht="51">
      <c r="B748" s="2" t="s">
        <v>4</v>
      </c>
      <c r="C748" s="2" t="s">
        <v>5</v>
      </c>
      <c r="D748" s="2" t="s">
        <v>714</v>
      </c>
      <c r="E748" s="2" t="s">
        <v>715</v>
      </c>
      <c r="F748" s="2" t="s">
        <v>716</v>
      </c>
      <c r="G748" s="2" t="s">
        <v>717</v>
      </c>
      <c r="H748" s="2" t="s">
        <v>397</v>
      </c>
    </row>
    <row r="749" spans="1:120">
      <c r="B749" s="5" t="s">
        <v>8</v>
      </c>
      <c r="C749" s="6" t="s">
        <v>6</v>
      </c>
      <c r="D749" s="4">
        <v>0</v>
      </c>
      <c r="E749" s="4">
        <v>0</v>
      </c>
      <c r="F749" s="4">
        <v>318137.2</v>
      </c>
      <c r="G749" s="4">
        <v>0</v>
      </c>
      <c r="H749" s="4">
        <f>SUM(D749:G749)</f>
        <v>318137.2</v>
      </c>
    </row>
    <row r="750" spans="1:120">
      <c r="B750" s="5" t="s">
        <v>10</v>
      </c>
      <c r="C750" s="5" t="s">
        <v>390</v>
      </c>
      <c r="D750" s="4">
        <v>0</v>
      </c>
      <c r="E750" s="4">
        <v>0</v>
      </c>
      <c r="F750" s="4">
        <v>0</v>
      </c>
      <c r="G750" s="4">
        <v>0</v>
      </c>
      <c r="H750" s="4">
        <f t="shared" ref="H750:H757" si="22">SUM(D750:G750)</f>
        <v>0</v>
      </c>
    </row>
    <row r="751" spans="1:120" ht="25.5">
      <c r="B751" s="5" t="s">
        <v>167</v>
      </c>
      <c r="C751" s="5" t="s">
        <v>718</v>
      </c>
      <c r="D751" s="4">
        <v>0</v>
      </c>
      <c r="E751" s="4">
        <v>0</v>
      </c>
      <c r="F751" s="4">
        <v>0</v>
      </c>
      <c r="G751" s="4">
        <v>0</v>
      </c>
      <c r="H751" s="4">
        <f t="shared" si="22"/>
        <v>0</v>
      </c>
    </row>
    <row r="752" spans="1:120" ht="25.5">
      <c r="B752" s="5" t="s">
        <v>240</v>
      </c>
      <c r="C752" s="5" t="s">
        <v>719</v>
      </c>
      <c r="D752" s="4">
        <v>0</v>
      </c>
      <c r="E752" s="4">
        <v>0</v>
      </c>
      <c r="F752" s="4">
        <v>0</v>
      </c>
      <c r="G752" s="4">
        <v>0</v>
      </c>
      <c r="H752" s="4">
        <f t="shared" si="22"/>
        <v>0</v>
      </c>
    </row>
    <row r="753" spans="1:120">
      <c r="B753" s="5" t="s">
        <v>12</v>
      </c>
      <c r="C753" s="5" t="s">
        <v>720</v>
      </c>
      <c r="D753" s="4">
        <v>0</v>
      </c>
      <c r="E753" s="4">
        <v>0</v>
      </c>
      <c r="F753" s="4">
        <v>237114.9</v>
      </c>
      <c r="G753" s="4">
        <v>0</v>
      </c>
      <c r="H753" s="4">
        <f t="shared" si="22"/>
        <v>237114.9</v>
      </c>
    </row>
    <row r="754" spans="1:120" ht="25.5">
      <c r="B754" s="5" t="s">
        <v>317</v>
      </c>
      <c r="C754" s="5" t="s">
        <v>718</v>
      </c>
      <c r="D754" s="4">
        <v>0</v>
      </c>
      <c r="E754" s="4">
        <v>0</v>
      </c>
      <c r="F754" s="4">
        <v>237114.9</v>
      </c>
      <c r="G754" s="4">
        <v>0</v>
      </c>
      <c r="H754" s="4">
        <f t="shared" si="22"/>
        <v>237114.9</v>
      </c>
    </row>
    <row r="755" spans="1:120" ht="25.5">
      <c r="B755" s="5" t="s">
        <v>325</v>
      </c>
      <c r="C755" s="5" t="s">
        <v>721</v>
      </c>
      <c r="D755" s="4">
        <v>0</v>
      </c>
      <c r="E755" s="4">
        <v>0</v>
      </c>
      <c r="F755" s="4">
        <v>0</v>
      </c>
      <c r="G755" s="4">
        <v>0</v>
      </c>
      <c r="H755" s="4">
        <f t="shared" si="22"/>
        <v>0</v>
      </c>
    </row>
    <row r="756" spans="1:120" ht="25.5">
      <c r="B756" s="5" t="s">
        <v>335</v>
      </c>
      <c r="C756" s="5" t="s">
        <v>722</v>
      </c>
      <c r="D756" s="4">
        <v>0</v>
      </c>
      <c r="E756" s="4">
        <v>0</v>
      </c>
      <c r="F756" s="4">
        <v>0</v>
      </c>
      <c r="G756" s="4">
        <v>0</v>
      </c>
      <c r="H756" s="4">
        <f t="shared" si="22"/>
        <v>0</v>
      </c>
    </row>
    <row r="757" spans="1:120">
      <c r="B757" s="5" t="s">
        <v>14</v>
      </c>
      <c r="C757" s="6" t="s">
        <v>7</v>
      </c>
      <c r="D757" s="4">
        <v>0</v>
      </c>
      <c r="E757" s="4">
        <v>0</v>
      </c>
      <c r="F757" s="4">
        <f>F749-F753</f>
        <v>81022.300000000017</v>
      </c>
      <c r="G757" s="4">
        <v>0</v>
      </c>
      <c r="H757" s="4">
        <f t="shared" si="22"/>
        <v>81022.300000000017</v>
      </c>
    </row>
    <row r="758" spans="1:120">
      <c r="B758" s="1" t="s">
        <v>388</v>
      </c>
    </row>
    <row r="759" spans="1:120">
      <c r="B759" s="3" t="s">
        <v>88</v>
      </c>
    </row>
    <row r="760" spans="1:120">
      <c r="A760" t="s">
        <v>88</v>
      </c>
      <c r="B760" t="s">
        <v>88</v>
      </c>
      <c r="C760" t="s">
        <v>88</v>
      </c>
      <c r="D760" t="s">
        <v>88</v>
      </c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</row>
    <row r="761" spans="1:120" ht="38.25">
      <c r="E761" s="3" t="s">
        <v>783</v>
      </c>
    </row>
    <row r="762" spans="1:120" ht="38.25">
      <c r="E762" s="3" t="s">
        <v>89</v>
      </c>
    </row>
    <row r="763" spans="1:120">
      <c r="A763" s="1" t="s">
        <v>1</v>
      </c>
    </row>
    <row r="764" spans="1:120">
      <c r="B764" s="1" t="s">
        <v>723</v>
      </c>
    </row>
    <row r="765" spans="1:120">
      <c r="G765" s="3" t="s">
        <v>3</v>
      </c>
    </row>
    <row r="766" spans="1:120">
      <c r="B766" s="2" t="s">
        <v>4</v>
      </c>
      <c r="C766" s="2" t="s">
        <v>5</v>
      </c>
      <c r="D766" s="2" t="s">
        <v>7</v>
      </c>
      <c r="E766" s="2" t="s">
        <v>390</v>
      </c>
      <c r="F766" s="2" t="s">
        <v>391</v>
      </c>
      <c r="G766" s="2" t="s">
        <v>7</v>
      </c>
    </row>
    <row r="767" spans="1:120" ht="25.5">
      <c r="B767" s="5" t="s">
        <v>8</v>
      </c>
      <c r="C767" s="5" t="s">
        <v>724</v>
      </c>
      <c r="D767" s="4">
        <v>0</v>
      </c>
      <c r="E767" s="4">
        <v>0</v>
      </c>
      <c r="F767" s="4">
        <v>0</v>
      </c>
      <c r="G767" s="4">
        <v>0</v>
      </c>
    </row>
    <row r="768" spans="1:120" ht="38.25">
      <c r="B768" s="5" t="s">
        <v>10</v>
      </c>
      <c r="C768" s="5" t="s">
        <v>725</v>
      </c>
      <c r="D768" s="4">
        <v>0</v>
      </c>
      <c r="E768" s="4">
        <v>0</v>
      </c>
      <c r="F768" s="4">
        <v>0</v>
      </c>
      <c r="G768" s="4">
        <v>0</v>
      </c>
    </row>
    <row r="769" spans="1:120">
      <c r="B769" s="5" t="s">
        <v>12</v>
      </c>
      <c r="C769" s="5" t="s">
        <v>409</v>
      </c>
      <c r="D769" s="4">
        <v>0</v>
      </c>
      <c r="E769" s="4">
        <v>0</v>
      </c>
      <c r="F769" s="4">
        <v>0</v>
      </c>
      <c r="G769" s="4">
        <v>0</v>
      </c>
    </row>
    <row r="770" spans="1:120">
      <c r="B770" s="5" t="s">
        <v>14</v>
      </c>
      <c r="C770" s="6" t="s">
        <v>558</v>
      </c>
      <c r="D770" s="4">
        <v>0</v>
      </c>
      <c r="E770" s="4">
        <v>0</v>
      </c>
      <c r="F770" s="4">
        <v>0</v>
      </c>
      <c r="G770" s="4">
        <v>0</v>
      </c>
    </row>
    <row r="771" spans="1:120">
      <c r="A771" t="s">
        <v>88</v>
      </c>
      <c r="B771" t="s">
        <v>88</v>
      </c>
      <c r="C771" t="s">
        <v>88</v>
      </c>
      <c r="D771" t="s">
        <v>88</v>
      </c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</row>
    <row r="772" spans="1:120" ht="38.25">
      <c r="E772" s="3" t="s">
        <v>783</v>
      </c>
    </row>
    <row r="773" spans="1:120" ht="38.25">
      <c r="E773" s="3" t="s">
        <v>89</v>
      </c>
    </row>
    <row r="774" spans="1:120">
      <c r="A774" s="1" t="s">
        <v>1</v>
      </c>
    </row>
    <row r="775" spans="1:120">
      <c r="B775" s="1" t="s">
        <v>726</v>
      </c>
    </row>
    <row r="776" spans="1:120">
      <c r="U776" s="3" t="s">
        <v>3</v>
      </c>
    </row>
    <row r="777" spans="1:120" ht="63.75">
      <c r="B777" s="2" t="s">
        <v>4</v>
      </c>
      <c r="C777" s="2" t="s">
        <v>5</v>
      </c>
      <c r="D777" s="2" t="s">
        <v>11</v>
      </c>
      <c r="E777" s="2" t="s">
        <v>727</v>
      </c>
      <c r="F777" s="2" t="s">
        <v>15</v>
      </c>
      <c r="G777" s="2" t="s">
        <v>728</v>
      </c>
      <c r="H777" s="2" t="s">
        <v>729</v>
      </c>
      <c r="I777" s="2" t="s">
        <v>730</v>
      </c>
      <c r="J777" s="2" t="s">
        <v>731</v>
      </c>
      <c r="K777" s="2" t="s">
        <v>732</v>
      </c>
      <c r="L777" s="2" t="s">
        <v>733</v>
      </c>
      <c r="M777" s="2" t="s">
        <v>25</v>
      </c>
      <c r="N777" s="2" t="s">
        <v>734</v>
      </c>
      <c r="O777" s="2" t="s">
        <v>735</v>
      </c>
      <c r="P777" s="2" t="s">
        <v>736</v>
      </c>
      <c r="Q777" s="2" t="s">
        <v>737</v>
      </c>
      <c r="R777" s="2" t="s">
        <v>738</v>
      </c>
      <c r="S777" s="2" t="s">
        <v>739</v>
      </c>
      <c r="T777" s="2" t="s">
        <v>740</v>
      </c>
      <c r="U777" s="2" t="s">
        <v>741</v>
      </c>
    </row>
    <row r="778" spans="1:120">
      <c r="B778" s="5" t="s">
        <v>8</v>
      </c>
      <c r="C778" s="6" t="s">
        <v>577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</row>
    <row r="779" spans="1:120">
      <c r="B779" s="5" t="s">
        <v>92</v>
      </c>
      <c r="C779" s="5" t="s">
        <v>578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</row>
    <row r="780" spans="1:120">
      <c r="B780" s="5" t="s">
        <v>104</v>
      </c>
      <c r="C780" s="5" t="s">
        <v>579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</row>
    <row r="781" spans="1:120">
      <c r="B781" s="5" t="s">
        <v>114</v>
      </c>
      <c r="C781" s="5" t="s">
        <v>580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</row>
    <row r="782" spans="1:120">
      <c r="B782" s="5" t="s">
        <v>120</v>
      </c>
      <c r="C782" s="5" t="s">
        <v>581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</row>
    <row r="783" spans="1:120">
      <c r="B783" s="5" t="s">
        <v>136</v>
      </c>
      <c r="C783" s="5" t="s">
        <v>582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</row>
    <row r="784" spans="1:120">
      <c r="B784" s="5" t="s">
        <v>148</v>
      </c>
      <c r="C784" s="5" t="s">
        <v>583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</row>
    <row r="785" spans="1:120">
      <c r="B785" s="5" t="s">
        <v>158</v>
      </c>
      <c r="C785" s="5" t="s">
        <v>584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</row>
    <row r="786" spans="1:120">
      <c r="B786" s="5" t="s">
        <v>160</v>
      </c>
      <c r="C786" s="5" t="s">
        <v>585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</row>
    <row r="787" spans="1:120" ht="25.5">
      <c r="B787" s="5" t="s">
        <v>162</v>
      </c>
      <c r="C787" s="5" t="s">
        <v>586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</row>
    <row r="788" spans="1:120">
      <c r="B788" s="5" t="s">
        <v>587</v>
      </c>
      <c r="C788" s="5" t="s">
        <v>588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</row>
    <row r="789" spans="1:120">
      <c r="B789" s="5" t="s">
        <v>164</v>
      </c>
      <c r="C789" s="5" t="s">
        <v>589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</row>
    <row r="790" spans="1:120">
      <c r="B790" s="5" t="s">
        <v>590</v>
      </c>
      <c r="C790" s="5" t="s">
        <v>591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</row>
    <row r="791" spans="1:120">
      <c r="B791" s="5" t="s">
        <v>592</v>
      </c>
      <c r="C791" s="5" t="s">
        <v>593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</row>
    <row r="792" spans="1:120" ht="25.5">
      <c r="B792" s="5" t="s">
        <v>594</v>
      </c>
      <c r="C792" s="5" t="s">
        <v>595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</row>
    <row r="793" spans="1:120" ht="51">
      <c r="B793" s="5" t="s">
        <v>596</v>
      </c>
      <c r="C793" s="5" t="s">
        <v>597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</row>
    <row r="794" spans="1:120" ht="38.25">
      <c r="B794" s="5" t="s">
        <v>598</v>
      </c>
      <c r="C794" s="5" t="s">
        <v>599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</row>
    <row r="795" spans="1:120">
      <c r="B795" s="5" t="s">
        <v>10</v>
      </c>
      <c r="C795" s="6" t="s">
        <v>600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</row>
    <row r="796" spans="1:120">
      <c r="B796" s="5" t="s">
        <v>167</v>
      </c>
      <c r="C796" s="5" t="s">
        <v>601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</row>
    <row r="797" spans="1:120">
      <c r="B797" s="5" t="s">
        <v>12</v>
      </c>
      <c r="C797" s="6" t="s">
        <v>558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</row>
    <row r="798" spans="1:120">
      <c r="A798" t="s">
        <v>88</v>
      </c>
      <c r="B798" t="s">
        <v>88</v>
      </c>
      <c r="C798" t="s">
        <v>88</v>
      </c>
      <c r="D798" t="s">
        <v>88</v>
      </c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</row>
    <row r="799" spans="1:120" ht="38.25">
      <c r="E799" s="3" t="s">
        <v>783</v>
      </c>
    </row>
    <row r="800" spans="1:120" ht="38.25">
      <c r="E800" s="3" t="s">
        <v>89</v>
      </c>
    </row>
    <row r="801" spans="1:120">
      <c r="A801" s="1" t="s">
        <v>1</v>
      </c>
    </row>
    <row r="802" spans="1:120">
      <c r="B802" s="1" t="s">
        <v>742</v>
      </c>
    </row>
    <row r="803" spans="1:120">
      <c r="E803" s="3" t="s">
        <v>3</v>
      </c>
    </row>
    <row r="804" spans="1:120">
      <c r="B804" s="2" t="s">
        <v>4</v>
      </c>
      <c r="C804" s="2" t="s">
        <v>5</v>
      </c>
      <c r="D804" s="2" t="s">
        <v>6</v>
      </c>
      <c r="E804" s="2" t="s">
        <v>7</v>
      </c>
    </row>
    <row r="805" spans="1:120">
      <c r="B805" s="5" t="s">
        <v>8</v>
      </c>
      <c r="C805" s="6" t="s">
        <v>41</v>
      </c>
      <c r="D805" s="4">
        <v>2564169.5</v>
      </c>
      <c r="E805" s="4">
        <v>3241940.5</v>
      </c>
    </row>
    <row r="806" spans="1:120">
      <c r="B806" s="5" t="s">
        <v>530</v>
      </c>
      <c r="C806" s="5" t="s">
        <v>743</v>
      </c>
      <c r="D806" s="4">
        <v>1902147.1</v>
      </c>
      <c r="E806" s="4">
        <v>1974388.8</v>
      </c>
    </row>
    <row r="807" spans="1:120">
      <c r="B807" s="5" t="s">
        <v>532</v>
      </c>
      <c r="C807" s="5" t="s">
        <v>744</v>
      </c>
      <c r="D807" s="4">
        <v>662022.40000000002</v>
      </c>
      <c r="E807" s="4">
        <v>1267551.7</v>
      </c>
    </row>
    <row r="808" spans="1:120">
      <c r="B808" s="5" t="s">
        <v>534</v>
      </c>
      <c r="C808" s="5" t="s">
        <v>745</v>
      </c>
      <c r="D808" s="4">
        <v>0</v>
      </c>
      <c r="E808" s="4">
        <v>0</v>
      </c>
    </row>
    <row r="809" spans="1:120">
      <c r="A809" t="s">
        <v>88</v>
      </c>
      <c r="B809" t="s">
        <v>88</v>
      </c>
      <c r="C809" t="s">
        <v>88</v>
      </c>
      <c r="D809" t="s">
        <v>88</v>
      </c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</row>
    <row r="810" spans="1:120" ht="38.25">
      <c r="E810" s="3" t="s">
        <v>783</v>
      </c>
    </row>
    <row r="811" spans="1:120" ht="38.25">
      <c r="E811" s="3" t="s">
        <v>89</v>
      </c>
    </row>
    <row r="812" spans="1:120">
      <c r="A812" s="1" t="s">
        <v>1</v>
      </c>
    </row>
    <row r="813" spans="1:120">
      <c r="B813" s="1" t="s">
        <v>746</v>
      </c>
    </row>
    <row r="814" spans="1:120">
      <c r="E814" s="3" t="s">
        <v>3</v>
      </c>
    </row>
    <row r="815" spans="1:120">
      <c r="B815" s="2" t="s">
        <v>4</v>
      </c>
      <c r="C815" s="2" t="s">
        <v>5</v>
      </c>
      <c r="D815" s="2" t="s">
        <v>6</v>
      </c>
      <c r="E815" s="2" t="s">
        <v>7</v>
      </c>
    </row>
    <row r="816" spans="1:120" ht="25.5">
      <c r="B816" s="5" t="s">
        <v>528</v>
      </c>
      <c r="C816" s="5" t="s">
        <v>747</v>
      </c>
      <c r="D816" s="4">
        <v>0</v>
      </c>
      <c r="E816" s="4">
        <v>0</v>
      </c>
    </row>
    <row r="817" spans="1:120" ht="25.5">
      <c r="B817" s="5" t="s">
        <v>530</v>
      </c>
      <c r="C817" s="5" t="s">
        <v>748</v>
      </c>
      <c r="D817" s="4">
        <v>451173.2</v>
      </c>
      <c r="E817" s="4">
        <v>661771.69999999995</v>
      </c>
    </row>
    <row r="818" spans="1:120">
      <c r="B818" s="5" t="s">
        <v>532</v>
      </c>
      <c r="C818" s="5" t="s">
        <v>749</v>
      </c>
      <c r="D818" s="4">
        <v>0</v>
      </c>
      <c r="E818" s="4">
        <v>0</v>
      </c>
    </row>
    <row r="819" spans="1:120" ht="25.5">
      <c r="B819" s="5" t="s">
        <v>534</v>
      </c>
      <c r="C819" s="5" t="s">
        <v>750</v>
      </c>
      <c r="D819" s="4">
        <v>0</v>
      </c>
      <c r="E819" s="4">
        <v>0</v>
      </c>
    </row>
    <row r="820" spans="1:120">
      <c r="B820" s="5" t="s">
        <v>536</v>
      </c>
      <c r="C820" s="6" t="s">
        <v>558</v>
      </c>
      <c r="D820" s="4">
        <v>451173.2</v>
      </c>
      <c r="E820" s="4">
        <v>661771.69999999995</v>
      </c>
    </row>
    <row r="821" spans="1:120">
      <c r="A821" t="s">
        <v>88</v>
      </c>
      <c r="B821" t="s">
        <v>88</v>
      </c>
      <c r="C821" t="s">
        <v>88</v>
      </c>
      <c r="D821" t="s">
        <v>88</v>
      </c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</row>
    <row r="822" spans="1:120" ht="38.25">
      <c r="E822" s="3" t="s">
        <v>783</v>
      </c>
    </row>
    <row r="823" spans="1:120" ht="38.25">
      <c r="E823" s="3" t="s">
        <v>89</v>
      </c>
    </row>
    <row r="824" spans="1:120">
      <c r="A824" s="1" t="s">
        <v>1</v>
      </c>
    </row>
    <row r="825" spans="1:120">
      <c r="B825" s="1" t="s">
        <v>751</v>
      </c>
    </row>
    <row r="826" spans="1:120">
      <c r="E826" s="3" t="s">
        <v>3</v>
      </c>
    </row>
    <row r="827" spans="1:120">
      <c r="B827" s="2" t="s">
        <v>4</v>
      </c>
      <c r="C827" s="2" t="s">
        <v>5</v>
      </c>
      <c r="D827" s="2" t="s">
        <v>6</v>
      </c>
      <c r="E827" s="2" t="s">
        <v>7</v>
      </c>
    </row>
    <row r="828" spans="1:120">
      <c r="B828" s="5" t="s">
        <v>8</v>
      </c>
      <c r="C828" s="6" t="s">
        <v>45</v>
      </c>
      <c r="D828" s="4">
        <v>4884880.7</v>
      </c>
      <c r="E828" s="4">
        <f>SUM(E829:E834)</f>
        <v>5874591.8734200001</v>
      </c>
    </row>
    <row r="829" spans="1:120" ht="51">
      <c r="B829" s="5" t="s">
        <v>92</v>
      </c>
      <c r="C829" s="5" t="s">
        <v>752</v>
      </c>
      <c r="D829" s="4">
        <v>10530.2</v>
      </c>
      <c r="E829" s="4">
        <v>315334.84222000005</v>
      </c>
    </row>
    <row r="830" spans="1:120">
      <c r="B830" s="5" t="s">
        <v>104</v>
      </c>
      <c r="C830" s="5" t="s">
        <v>753</v>
      </c>
      <c r="D830" s="4">
        <v>4749141.0999999996</v>
      </c>
      <c r="E830" s="4">
        <v>5458847.9000000004</v>
      </c>
    </row>
    <row r="831" spans="1:120" ht="25.5">
      <c r="B831" s="5" t="s">
        <v>114</v>
      </c>
      <c r="C831" s="5" t="s">
        <v>754</v>
      </c>
      <c r="D831" s="4">
        <v>0</v>
      </c>
      <c r="E831" s="4">
        <v>0</v>
      </c>
    </row>
    <row r="832" spans="1:120">
      <c r="B832" s="5" t="s">
        <v>120</v>
      </c>
      <c r="C832" s="5" t="s">
        <v>755</v>
      </c>
      <c r="D832" s="4">
        <v>0</v>
      </c>
      <c r="E832" s="4">
        <v>0</v>
      </c>
    </row>
    <row r="833" spans="1:120" ht="25.5">
      <c r="B833" s="5" t="s">
        <v>136</v>
      </c>
      <c r="C833" s="5" t="s">
        <v>756</v>
      </c>
      <c r="D833" s="4">
        <v>0</v>
      </c>
      <c r="E833" s="4">
        <v>0</v>
      </c>
    </row>
    <row r="834" spans="1:120">
      <c r="B834" s="5" t="s">
        <v>148</v>
      </c>
      <c r="C834" s="5" t="s">
        <v>757</v>
      </c>
      <c r="D834" s="4">
        <v>125209.4</v>
      </c>
      <c r="E834" s="4">
        <v>100409.1312</v>
      </c>
    </row>
    <row r="835" spans="1:120">
      <c r="B835" s="5" t="s">
        <v>10</v>
      </c>
      <c r="C835" s="6" t="s">
        <v>758</v>
      </c>
      <c r="D835" s="4">
        <v>0</v>
      </c>
      <c r="E835" s="4">
        <f>SUM(E836:E838)</f>
        <v>1285815.69677</v>
      </c>
    </row>
    <row r="836" spans="1:120" ht="25.5">
      <c r="B836" s="5" t="s">
        <v>167</v>
      </c>
      <c r="C836" s="5" t="s">
        <v>759</v>
      </c>
      <c r="D836" s="4">
        <v>0</v>
      </c>
      <c r="E836" s="4">
        <v>149387.83971999999</v>
      </c>
    </row>
    <row r="837" spans="1:120" ht="25.5">
      <c r="B837" s="5" t="s">
        <v>240</v>
      </c>
      <c r="C837" s="5" t="s">
        <v>760</v>
      </c>
      <c r="D837" s="4">
        <v>0</v>
      </c>
      <c r="E837" s="4">
        <v>1136427.85705</v>
      </c>
    </row>
    <row r="838" spans="1:120" ht="38.25">
      <c r="B838" s="5" t="s">
        <v>12</v>
      </c>
      <c r="C838" s="5" t="s">
        <v>761</v>
      </c>
      <c r="D838" s="4">
        <v>0</v>
      </c>
      <c r="E838" s="4">
        <v>0</v>
      </c>
    </row>
    <row r="839" spans="1:120">
      <c r="B839" s="5" t="s">
        <v>14</v>
      </c>
      <c r="C839" s="6" t="s">
        <v>558</v>
      </c>
      <c r="D839" s="4">
        <v>4884880.7</v>
      </c>
      <c r="E839" s="4">
        <f>E835+E828</f>
        <v>7160407.5701900003</v>
      </c>
    </row>
    <row r="840" spans="1:120">
      <c r="B840" s="1" t="s">
        <v>388</v>
      </c>
    </row>
    <row r="841" spans="1:120">
      <c r="B841" s="3" t="s">
        <v>88</v>
      </c>
    </row>
    <row r="842" spans="1:120">
      <c r="A842" t="s">
        <v>88</v>
      </c>
      <c r="B842" t="s">
        <v>88</v>
      </c>
      <c r="C842" t="s">
        <v>88</v>
      </c>
      <c r="D842" t="s">
        <v>88</v>
      </c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</row>
    <row r="843" spans="1:120" ht="38.25">
      <c r="E843" s="3" t="s">
        <v>783</v>
      </c>
    </row>
    <row r="844" spans="1:120" ht="38.25">
      <c r="E844" s="3" t="s">
        <v>89</v>
      </c>
    </row>
    <row r="845" spans="1:120">
      <c r="A845" s="1" t="s">
        <v>1</v>
      </c>
    </row>
    <row r="846" spans="1:120">
      <c r="B846" s="1" t="s">
        <v>762</v>
      </c>
    </row>
    <row r="847" spans="1:120">
      <c r="B847" s="1" t="s">
        <v>223</v>
      </c>
    </row>
    <row r="848" spans="1:120">
      <c r="B848" s="3" t="s">
        <v>88</v>
      </c>
    </row>
    <row r="849" spans="1:120">
      <c r="A849" t="s">
        <v>88</v>
      </c>
      <c r="B849" t="s">
        <v>88</v>
      </c>
      <c r="C849" t="s">
        <v>88</v>
      </c>
      <c r="D849" t="s">
        <v>88</v>
      </c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</row>
    <row r="850" spans="1:120" ht="38.25">
      <c r="E850" s="3" t="s">
        <v>783</v>
      </c>
    </row>
    <row r="851" spans="1:120" ht="38.25">
      <c r="E851" s="3" t="s">
        <v>89</v>
      </c>
    </row>
    <row r="852" spans="1:120">
      <c r="A852" s="1" t="s">
        <v>1</v>
      </c>
    </row>
    <row r="853" spans="1:120">
      <c r="B853" s="1" t="s">
        <v>763</v>
      </c>
    </row>
    <row r="854" spans="1:120">
      <c r="B854" s="1" t="s">
        <v>253</v>
      </c>
    </row>
    <row r="855" spans="1:120">
      <c r="B855" s="3" t="s">
        <v>88</v>
      </c>
    </row>
    <row r="856" spans="1:120">
      <c r="A856" t="s">
        <v>88</v>
      </c>
      <c r="B856" t="s">
        <v>88</v>
      </c>
      <c r="C856" t="s">
        <v>88</v>
      </c>
      <c r="D856" t="s">
        <v>88</v>
      </c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</row>
    <row r="857" spans="1:120" ht="38.25">
      <c r="E857" s="3" t="s">
        <v>783</v>
      </c>
    </row>
    <row r="858" spans="1:120" ht="38.25">
      <c r="E858" s="3" t="s">
        <v>89</v>
      </c>
    </row>
    <row r="859" spans="1:120">
      <c r="A859" s="1" t="s">
        <v>1</v>
      </c>
    </row>
    <row r="860" spans="1:120">
      <c r="B860" s="1" t="s">
        <v>764</v>
      </c>
    </row>
    <row r="861" spans="1:120">
      <c r="B861" s="1" t="s">
        <v>765</v>
      </c>
    </row>
    <row r="862" spans="1:120">
      <c r="B862" s="3" t="s">
        <v>88</v>
      </c>
    </row>
    <row r="863" spans="1:120">
      <c r="A863" t="s">
        <v>88</v>
      </c>
      <c r="B863" t="s">
        <v>88</v>
      </c>
      <c r="C863" t="s">
        <v>88</v>
      </c>
      <c r="D863" t="s">
        <v>88</v>
      </c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</row>
    <row r="864" spans="1:120" ht="38.25">
      <c r="E864" s="3" t="s">
        <v>783</v>
      </c>
    </row>
    <row r="865" spans="1:120" ht="38.25">
      <c r="E865" s="3" t="s">
        <v>89</v>
      </c>
    </row>
    <row r="866" spans="1:120">
      <c r="A866" s="1" t="s">
        <v>1</v>
      </c>
    </row>
    <row r="867" spans="1:120">
      <c r="B867" s="1" t="s">
        <v>766</v>
      </c>
    </row>
    <row r="868" spans="1:120">
      <c r="B868" s="1" t="s">
        <v>767</v>
      </c>
    </row>
    <row r="869" spans="1:120">
      <c r="B869" s="3" t="s">
        <v>88</v>
      </c>
    </row>
    <row r="870" spans="1:120">
      <c r="A870" t="s">
        <v>88</v>
      </c>
      <c r="B870" t="s">
        <v>88</v>
      </c>
      <c r="C870" t="s">
        <v>88</v>
      </c>
      <c r="D870" t="s">
        <v>88</v>
      </c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</row>
    <row r="871" spans="1:120" ht="38.25">
      <c r="E871" s="3" t="s">
        <v>783</v>
      </c>
    </row>
    <row r="872" spans="1:120" ht="38.25">
      <c r="E872" s="3" t="s">
        <v>89</v>
      </c>
    </row>
  </sheetData>
  <mergeCells count="57">
    <mergeCell ref="BP6:DP6"/>
    <mergeCell ref="BP13:DP13"/>
    <mergeCell ref="BP52:DP52"/>
    <mergeCell ref="BP65:DP65"/>
    <mergeCell ref="BP77:DP77"/>
    <mergeCell ref="BP93:DP93"/>
    <mergeCell ref="BP106:DP106"/>
    <mergeCell ref="BP124:DP124"/>
    <mergeCell ref="BP138:DP138"/>
    <mergeCell ref="BP176:DP176"/>
    <mergeCell ref="BP212:DP212"/>
    <mergeCell ref="BP227:DP227"/>
    <mergeCell ref="BP245:DP245"/>
    <mergeCell ref="BP261:DP261"/>
    <mergeCell ref="BP273:DP273"/>
    <mergeCell ref="BP288:DP288"/>
    <mergeCell ref="BP299:DP299"/>
    <mergeCell ref="BP315:DP315"/>
    <mergeCell ref="BP325:DP325"/>
    <mergeCell ref="BP341:DP341"/>
    <mergeCell ref="BP352:DP352"/>
    <mergeCell ref="BP363:DP363"/>
    <mergeCell ref="BP374:DP374"/>
    <mergeCell ref="BP383:DP383"/>
    <mergeCell ref="BP394:DP394"/>
    <mergeCell ref="BP407:DP407"/>
    <mergeCell ref="BP422:DP422"/>
    <mergeCell ref="BP441:DP441"/>
    <mergeCell ref="BP470:DP470"/>
    <mergeCell ref="BP488:DP488"/>
    <mergeCell ref="BP515:DP515"/>
    <mergeCell ref="BP542:DP542"/>
    <mergeCell ref="BP569:DP569"/>
    <mergeCell ref="BP578:DP578"/>
    <mergeCell ref="BP589:DP589"/>
    <mergeCell ref="BP603:DP603"/>
    <mergeCell ref="BP631:DP631"/>
    <mergeCell ref="BP641:DP641"/>
    <mergeCell ref="BP653:DP653"/>
    <mergeCell ref="BP665:DP665"/>
    <mergeCell ref="BP675:DP675"/>
    <mergeCell ref="BP686:DP686"/>
    <mergeCell ref="BP694:DP694"/>
    <mergeCell ref="BP706:DP706"/>
    <mergeCell ref="BP718:DP718"/>
    <mergeCell ref="BP729:DP729"/>
    <mergeCell ref="BP742:DP742"/>
    <mergeCell ref="BP760:DP760"/>
    <mergeCell ref="BP856:DP856"/>
    <mergeCell ref="BP863:DP863"/>
    <mergeCell ref="BP870:DP870"/>
    <mergeCell ref="BP771:DP771"/>
    <mergeCell ref="BP798:DP798"/>
    <mergeCell ref="BP809:DP809"/>
    <mergeCell ref="BP821:DP821"/>
    <mergeCell ref="BP842:DP842"/>
    <mergeCell ref="BP849:DP849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СБД</vt:lpstr>
      <vt:lpstr>ОДТ</vt:lpstr>
      <vt:lpstr>ӨӨТ</vt:lpstr>
      <vt:lpstr>МГТ</vt:lpstr>
      <vt:lpstr>Тодруулга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MD-Khulan Khosbayar</dc:creator>
  <cp:lastModifiedBy>MD-Khulan Khosbayar</cp:lastModifiedBy>
  <dcterms:created xsi:type="dcterms:W3CDTF">2024-03-22T08:57:08Z</dcterms:created>
  <dcterms:modified xsi:type="dcterms:W3CDTF">2024-04-01T03:24:42Z</dcterms:modified>
</cp:coreProperties>
</file>