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LendMN\Annual Report\"/>
    </mc:Choice>
  </mc:AlternateContent>
  <bookViews>
    <workbookView xWindow="0" yWindow="0" windowWidth="28800" windowHeight="12330"/>
  </bookViews>
  <sheets>
    <sheet name="СБД" sheetId="1" r:id="rId1"/>
    <sheet name="ОДТ" sheetId="2" r:id="rId2"/>
    <sheet name="ӨӨТ" sheetId="3" r:id="rId3"/>
    <sheet name="МГТ" sheetId="4" r:id="rId4"/>
  </sheets>
  <calcPr calcId="162913" concurrentCalc="0"/>
</workbook>
</file>

<file path=xl/calcChain.xml><?xml version="1.0" encoding="utf-8"?>
<calcChain xmlns="http://schemas.openxmlformats.org/spreadsheetml/2006/main">
  <c r="G14" i="3" l="1"/>
  <c r="G16" i="3"/>
  <c r="G22" i="3"/>
  <c r="H14" i="3"/>
  <c r="H16" i="3"/>
  <c r="H22" i="3"/>
  <c r="J8" i="3"/>
  <c r="J14" i="3"/>
  <c r="J16" i="3"/>
  <c r="J22" i="3"/>
  <c r="I14" i="3"/>
  <c r="I16" i="3"/>
  <c r="I22" i="3"/>
  <c r="F14" i="3"/>
  <c r="F16" i="3"/>
  <c r="F22" i="3"/>
  <c r="E14" i="3"/>
  <c r="E16" i="3"/>
  <c r="E22" i="3"/>
  <c r="D8" i="3"/>
  <c r="D14" i="3"/>
  <c r="D16" i="3"/>
  <c r="D22" i="3"/>
  <c r="K21" i="3"/>
  <c r="K20" i="3"/>
  <c r="K19" i="3"/>
  <c r="K18" i="3"/>
  <c r="K17" i="3"/>
  <c r="K15" i="3"/>
  <c r="K13" i="3"/>
  <c r="K12" i="3"/>
  <c r="K11" i="3"/>
  <c r="K10" i="3"/>
  <c r="K9" i="3"/>
  <c r="K7" i="3"/>
  <c r="K6" i="3"/>
  <c r="E40" i="1"/>
  <c r="E51" i="1"/>
  <c r="E53" i="1"/>
  <c r="D40" i="1"/>
  <c r="D51" i="1"/>
  <c r="D53" i="1"/>
  <c r="D30" i="1"/>
  <c r="D38" i="1"/>
  <c r="E37" i="1"/>
  <c r="E30" i="1"/>
  <c r="E22" i="1"/>
  <c r="D22" i="1"/>
  <c r="E9" i="1"/>
  <c r="E18" i="1"/>
  <c r="D9" i="1"/>
  <c r="D18" i="1"/>
  <c r="D23" i="1"/>
  <c r="K22" i="3"/>
  <c r="K8" i="3"/>
  <c r="K14" i="3"/>
  <c r="K16" i="3"/>
  <c r="E38" i="1"/>
  <c r="E54" i="1"/>
  <c r="E23" i="1"/>
  <c r="D54" i="1"/>
  <c r="F54" i="1"/>
  <c r="G54" i="1"/>
</calcChain>
</file>

<file path=xl/sharedStrings.xml><?xml version="1.0" encoding="utf-8"?>
<sst xmlns="http://schemas.openxmlformats.org/spreadsheetml/2006/main" count="363" uniqueCount="272">
  <si>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</si>
  <si>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</si>
  <si>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</si>
  <si>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</si>
  <si>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</si>
  <si>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</si>
  <si>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</si>
  <si>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</si>
  <si>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</si>
  <si>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</si>
  <si>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</si>
  <si>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</si>
  <si>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</si>
  <si>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</si>
  <si>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</si>
  <si>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</si>
  <si>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</si>
  <si>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</si>
  <si>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</si>
  <si>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</si>
  <si>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</si>
  <si>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</si>
  <si>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</si>
  <si>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</si>
  <si>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</si>
  <si>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</si>
  <si>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</si>
  <si>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</si>
  <si>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</si>
  <si>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</si>
  <si>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</si>
  <si>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</si>
  <si>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</si>
  <si>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</si>
  <si>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</si>
  <si>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</si>
  <si>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</si>
  <si>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</si>
  <si>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</si>
  <si>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Толгой компанид хамаарах хараат компанийн ашиг, алдагдал</t>
  </si>
  <si>
    <t xml:space="preserve"> 18</t>
  </si>
  <si>
    <t>Толгой компанид хамаарах хамтарсан үйлдвэрийн ашиг, алдагдал</t>
  </si>
  <si>
    <t xml:space="preserve"> 19</t>
  </si>
  <si>
    <t>Бусад ашиг ( алдагдал)</t>
  </si>
  <si>
    <t>20</t>
  </si>
  <si>
    <t>Татвар төлөхийн өмнөх  ашиг (алдагдал)</t>
  </si>
  <si>
    <t xml:space="preserve"> 21</t>
  </si>
  <si>
    <t>Орлогын татварын зардал</t>
  </si>
  <si>
    <t>22</t>
  </si>
  <si>
    <t>Татварын дараахь ашиг (алдагдал)</t>
  </si>
  <si>
    <t xml:space="preserve"> 23</t>
  </si>
  <si>
    <t>Зогсоосон үйл ажиллагааны татварын дараах ашиг (алдагдал)</t>
  </si>
  <si>
    <t>24</t>
  </si>
  <si>
    <t>Тайлант үеийн цэвэр ашиг ( алдагдал)</t>
  </si>
  <si>
    <t>24.1</t>
  </si>
  <si>
    <t>Толгой компанийн хувьцаа эзэмшигчид</t>
  </si>
  <si>
    <t>24.2</t>
  </si>
  <si>
    <t>Хяналтын эрхгүй хувь оролцоо</t>
  </si>
  <si>
    <t>25</t>
  </si>
  <si>
    <t>Бусад дэлгэрэнгүй орлого</t>
  </si>
  <si>
    <t xml:space="preserve"> 25.1</t>
  </si>
  <si>
    <t>Хөрөнгийн дахин үнэлгээний нэмэгдлийн зөрүү</t>
  </si>
  <si>
    <t xml:space="preserve"> 25.2</t>
  </si>
  <si>
    <t>Гадаад валютын хөрвүүлэлтийн зөрүү</t>
  </si>
  <si>
    <t xml:space="preserve"> 25.3</t>
  </si>
  <si>
    <t>Бусад  олз (гарз)</t>
  </si>
  <si>
    <t xml:space="preserve"> 25.4</t>
  </si>
  <si>
    <t>Бусад дэлгэрэнгүй орлогын дүн</t>
  </si>
  <si>
    <t xml:space="preserve"> 25.4.1</t>
  </si>
  <si>
    <t xml:space="preserve"> 25.4.2</t>
  </si>
  <si>
    <t>26</t>
  </si>
  <si>
    <t>Орлогын нийт дүн</t>
  </si>
  <si>
    <t xml:space="preserve"> 27</t>
  </si>
  <si>
    <t>Нэгж хувьцаанд ногдох суурь ашиг (алдагдал)</t>
  </si>
  <si>
    <t/>
  </si>
  <si>
    <t>Нягтлан бодогч ....................... /null/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</si>
  <si>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</si>
  <si>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</si>
  <si>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</si>
  <si>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</si>
  <si>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</si>
  <si>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</si>
  <si>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</si>
  <si>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</si>
  <si>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</si>
  <si>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</si>
  <si>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</si>
  <si>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</si>
  <si>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</si>
  <si>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</si>
  <si>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</si>
  <si>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</si>
  <si>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</si>
  <si>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</si>
  <si>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</si>
  <si>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</si>
  <si>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</si>
  <si>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</si>
  <si>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</si>
  <si>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</si>
  <si>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</si>
  <si>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</si>
  <si>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</si>
  <si>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</si>
  <si>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</si>
  <si>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</si>
  <si>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</si>
  <si>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</si>
  <si>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</si>
  <si>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</si>
  <si>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</si>
  <si>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</si>
  <si>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</si>
  <si>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</si>
  <si>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</si>
  <si>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</si>
  <si>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</si>
  <si>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</si>
  <si>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</si>
  <si>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</si>
  <si>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</si>
  <si>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</si>
  <si>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</si>
  <si>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</si>
  <si>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</si>
  <si>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</si>
  <si>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</si>
  <si>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</si>
  <si>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</si>
  <si>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</si>
  <si>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</si>
  <si>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</si>
  <si>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</si>
  <si>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</si>
  <si>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</si>
  <si>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</si>
  <si>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</si>
  <si>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</si>
  <si>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</si>
  <si>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</si>
  <si>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</si>
  <si>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</si>
  <si>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</si>
  <si>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</si>
  <si>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</si>
  <si>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</si>
  <si>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</si>
  <si>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</si>
  <si>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</si>
  <si>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</si>
  <si>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</si>
  <si>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</si>
  <si>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</si>
  <si>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</si>
  <si>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</si>
  <si>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</si>
  <si>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</si>
  <si>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</si>
  <si>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</si>
  <si>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</si>
  <si>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</si>
  <si>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</si>
  <si>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</si>
  <si>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</si>
  <si>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</si>
  <si>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</si>
  <si>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</si>
  <si>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</si>
  <si>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</si>
  <si>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</si>
  <si>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</si>
  <si>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Толгой компанийн хувьцаа эзэмшигчдэд ногдох</t>
  </si>
  <si>
    <t xml:space="preserve">  2.3.12</t>
  </si>
  <si>
    <t>Хяналтын эрхгүй хувь оролцоонд ногдох</t>
  </si>
  <si>
    <t xml:space="preserve">  2.3.13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</si>
  <si>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</si>
  <si>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</si>
  <si>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</si>
  <si>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</si>
  <si>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</si>
  <si>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</si>
  <si>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</si>
  <si>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</si>
  <si>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</si>
  <si>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</si>
  <si>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</si>
  <si>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</si>
  <si>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</si>
  <si>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</si>
  <si>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</si>
  <si>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</si>
  <si>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</si>
  <si>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</si>
  <si>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</si>
  <si>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</si>
  <si>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</si>
  <si>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</si>
  <si>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</si>
  <si>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</si>
  <si>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</si>
  <si>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</si>
  <si>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</si>
  <si>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</si>
  <si>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</si>
  <si>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</si>
  <si>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</si>
  <si>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</si>
  <si>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</si>
  <si>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</si>
  <si>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</si>
  <si>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</si>
  <si>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</si>
  <si>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</si>
  <si>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</si>
  <si>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</si>
  <si>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</si>
  <si>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</si>
  <si>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</si>
  <si>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</si>
  <si>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</si>
  <si>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</si>
  <si>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</si>
  <si>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</si>
  <si>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</si>
  <si>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</si>
  <si>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</si>
  <si>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</si>
  <si>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</si>
  <si>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</si>
  <si>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</si>
  <si>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</si>
  <si>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</si>
  <si>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</si>
  <si>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</si>
  <si>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>Валютын ханшийн тэгшитгэлийн ашиг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</si>
  <si>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</si>
  <si>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</si>
  <si>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</si>
  <si>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</si>
  <si>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</si>
  <si>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</si>
  <si>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</si>
  <si>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</si>
  <si>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</si>
  <si>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</si>
  <si>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>Валютын ханшийн тэгшитгэлийн алдагдал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</si>
  <si>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</si>
  <si>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</si>
  <si>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</si>
  <si>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</si>
  <si>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</si>
  <si>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</si>
  <si>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</si>
  <si>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</si>
  <si>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</si>
  <si>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</si>
  <si>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</si>
  <si>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</si>
  <si>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</si>
  <si>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</si>
  <si>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</si>
  <si>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</si>
  <si>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</si>
  <si>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</si>
  <si>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</si>
  <si>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</si>
  <si>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Байгууллагын нэр: ЛЭНДМН</t>
  </si>
  <si>
    <t>Регистр: 5039754</t>
  </si>
  <si>
    <t>2016 оны 12-р сарын 31-ны үлдэгдэл</t>
  </si>
  <si>
    <t>2015 оны 12-р сарын 31-ны үлдэгдэл</t>
  </si>
  <si>
    <t>2017 оны 12-р сарын 31-ны үлдэгдэл</t>
  </si>
  <si>
    <t>Захирал ....................... /М.Түвшинжаргал/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</si>
</sst>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>
    <font>
      <sz val="10"/>
      <name val="Arial"/>
    </font>
    <font>
      <b/>
      <sz val="10"/>
      <name val="Arial Unicode MS"/>
    </font>
    <font>
      <sz val="10"/>
      <name val="Arial Unicode MS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3" fillId="0" borderId="0" xfId="0" applyFont="1"/>
    <xf numFmtId="164" fontId="3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0" fillId="3" borderId="0" xfId="0" applyFill="1"/>
    <xf numFmtId="0" fontId="2" fillId="3" borderId="0" xfId="0" applyFont="1" applyFill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165" fontId="4" fillId="3" borderId="1" xfId="0" applyNumberFormat="1" applyFont="1" applyFill="1" applyBorder="1" applyAlignment="1">
      <alignment horizontal="right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7"/>
  <sheetViews>
    <sheetView tabSelected="1" topLeftCell="A40" workbookViewId="0">
      <selection activeCell="D70" sqref="D70"/>
    </sheetView>
  </sheetViews>
  <sheetFormatPr defaultColWidth="9.140625" defaultRowHeight="12.75"/>
  <cols>
    <col min="3" max="3" width="33.140625" customWidth="1"/>
    <col min="4" max="21" width="17.5703125" customWidth="1"/>
  </cols>
  <sheetData>
    <row r="1" spans="1:8">
      <c r="A1" s="7" t="s">
        <v>266</v>
      </c>
    </row>
    <row r="2" spans="1:8">
      <c r="A2" s="7" t="s">
        <v>267</v>
      </c>
    </row>
    <row r="3" spans="1:8">
      <c r="B3" s="1" t="s">
        <v>76</v>
      </c>
    </row>
    <row r="4" spans="1:8">
      <c r="E4" s="3" t="s">
        <v>1</v>
      </c>
    </row>
    <row r="5" spans="1:8">
      <c r="B5" s="2" t="s">
        <v>2</v>
      </c>
      <c r="C5" s="2" t="s">
        <v>3</v>
      </c>
      <c r="D5" s="2" t="s">
        <v>4</v>
      </c>
      <c r="E5" s="2" t="s">
        <v>5</v>
      </c>
    </row>
    <row r="6" spans="1:8">
      <c r="B6" s="5" t="s">
        <v>77</v>
      </c>
      <c r="C6" s="6" t="s">
        <v>78</v>
      </c>
      <c r="D6" s="4">
        <v>0</v>
      </c>
      <c r="E6" s="4">
        <v>0</v>
      </c>
    </row>
    <row r="7" spans="1:8">
      <c r="B7" s="5" t="s">
        <v>79</v>
      </c>
      <c r="C7" s="6" t="s">
        <v>80</v>
      </c>
      <c r="D7" s="4">
        <v>0</v>
      </c>
      <c r="E7" s="4">
        <v>0</v>
      </c>
    </row>
    <row r="8" spans="1:8">
      <c r="B8" s="5" t="s">
        <v>81</v>
      </c>
      <c r="C8" s="5" t="s">
        <v>82</v>
      </c>
      <c r="D8" s="11">
        <v>507938.3</v>
      </c>
      <c r="E8" s="11">
        <v>2391070.1</v>
      </c>
    </row>
    <row r="9" spans="1:8">
      <c r="B9" s="5" t="s">
        <v>83</v>
      </c>
      <c r="C9" s="5" t="s">
        <v>84</v>
      </c>
      <c r="D9" s="10">
        <f>122482.5+1678</f>
        <v>124160.5</v>
      </c>
      <c r="E9" s="10">
        <f>4171254.8+118226.6</f>
        <v>4289481.3999999994</v>
      </c>
    </row>
    <row r="10" spans="1:8">
      <c r="B10" s="5" t="s">
        <v>85</v>
      </c>
      <c r="C10" s="5" t="s">
        <v>86</v>
      </c>
      <c r="D10" s="4">
        <v>0</v>
      </c>
      <c r="E10" s="4">
        <v>0</v>
      </c>
    </row>
    <row r="11" spans="1:8">
      <c r="B11" s="5" t="s">
        <v>87</v>
      </c>
      <c r="C11" s="5" t="s">
        <v>88</v>
      </c>
      <c r="D11" s="10">
        <v>0</v>
      </c>
      <c r="E11" s="10">
        <v>4667.7</v>
      </c>
    </row>
    <row r="12" spans="1:8">
      <c r="B12" s="5" t="s">
        <v>89</v>
      </c>
      <c r="C12" s="5" t="s">
        <v>90</v>
      </c>
      <c r="D12" s="4">
        <v>0</v>
      </c>
      <c r="E12" s="4">
        <v>0</v>
      </c>
    </row>
    <row r="13" spans="1:8">
      <c r="B13" s="5" t="s">
        <v>91</v>
      </c>
      <c r="C13" s="5" t="s">
        <v>92</v>
      </c>
      <c r="D13" s="4">
        <v>0</v>
      </c>
      <c r="E13" s="4">
        <v>0</v>
      </c>
    </row>
    <row r="14" spans="1:8">
      <c r="B14" s="5" t="s">
        <v>93</v>
      </c>
      <c r="C14" s="5" t="s">
        <v>94</v>
      </c>
      <c r="D14" s="4">
        <v>0</v>
      </c>
      <c r="E14" s="10">
        <v>87998.2</v>
      </c>
      <c r="G14" s="9"/>
      <c r="H14" s="9"/>
    </row>
    <row r="15" spans="1:8">
      <c r="B15" s="5" t="s">
        <v>95</v>
      </c>
      <c r="C15" s="5" t="s">
        <v>96</v>
      </c>
      <c r="D15" s="4">
        <v>0</v>
      </c>
      <c r="E15" s="4">
        <v>0</v>
      </c>
    </row>
    <row r="16" spans="1:8" ht="38.25">
      <c r="B16" s="5" t="s">
        <v>97</v>
      </c>
      <c r="C16" s="5" t="s">
        <v>98</v>
      </c>
      <c r="D16" s="4">
        <v>0</v>
      </c>
      <c r="E16" s="4">
        <v>0</v>
      </c>
    </row>
    <row r="17" spans="2:7">
      <c r="B17" s="5" t="s">
        <v>99</v>
      </c>
      <c r="C17" s="5"/>
      <c r="D17" s="4">
        <v>0</v>
      </c>
      <c r="E17" s="4">
        <v>0</v>
      </c>
    </row>
    <row r="18" spans="2:7">
      <c r="B18" s="5" t="s">
        <v>100</v>
      </c>
      <c r="C18" s="6" t="s">
        <v>101</v>
      </c>
      <c r="D18" s="12">
        <f>SUM(D8:D17)</f>
        <v>632098.80000000005</v>
      </c>
      <c r="E18" s="12">
        <f>SUM(E8:E17)</f>
        <v>6773217.4000000004</v>
      </c>
    </row>
    <row r="19" spans="2:7">
      <c r="B19" s="5" t="s">
        <v>102</v>
      </c>
      <c r="C19" s="6" t="s">
        <v>103</v>
      </c>
      <c r="D19" s="4">
        <v>0</v>
      </c>
      <c r="E19" s="4">
        <v>0</v>
      </c>
    </row>
    <row r="20" spans="2:7">
      <c r="B20" s="5" t="s">
        <v>104</v>
      </c>
      <c r="C20" s="5" t="s">
        <v>105</v>
      </c>
      <c r="D20" s="11">
        <v>23072.7</v>
      </c>
      <c r="E20" s="11">
        <v>90957.8</v>
      </c>
    </row>
    <row r="21" spans="2:7">
      <c r="B21" s="5" t="s">
        <v>106</v>
      </c>
      <c r="C21" s="5" t="s">
        <v>107</v>
      </c>
      <c r="D21" s="10">
        <v>295000</v>
      </c>
      <c r="E21" s="10">
        <v>265252.09999999998</v>
      </c>
    </row>
    <row r="22" spans="2:7">
      <c r="B22" s="5" t="s">
        <v>115</v>
      </c>
      <c r="C22" s="6" t="s">
        <v>116</v>
      </c>
      <c r="D22" s="4">
        <f>SUM(D19:D21)</f>
        <v>318072.7</v>
      </c>
      <c r="E22" s="4">
        <f>SUM(E19:E21)</f>
        <v>356209.89999999997</v>
      </c>
    </row>
    <row r="23" spans="2:7">
      <c r="B23" s="5" t="s">
        <v>117</v>
      </c>
      <c r="C23" s="6" t="s">
        <v>118</v>
      </c>
      <c r="D23" s="12">
        <f>+D22+D18</f>
        <v>950171.5</v>
      </c>
      <c r="E23" s="12">
        <f>+E22+E18</f>
        <v>7129427.3000000007</v>
      </c>
      <c r="F23" s="13"/>
      <c r="G23" s="13"/>
    </row>
    <row r="24" spans="2:7">
      <c r="B24" s="5" t="s">
        <v>119</v>
      </c>
      <c r="C24" s="6" t="s">
        <v>120</v>
      </c>
      <c r="D24" s="4">
        <v>0</v>
      </c>
      <c r="E24" s="4">
        <v>0</v>
      </c>
    </row>
    <row r="25" spans="2:7">
      <c r="B25" s="5" t="s">
        <v>121</v>
      </c>
      <c r="C25" s="6" t="s">
        <v>122</v>
      </c>
      <c r="D25" s="4">
        <v>0</v>
      </c>
      <c r="E25" s="4">
        <v>0</v>
      </c>
    </row>
    <row r="26" spans="2:7">
      <c r="B26" s="5" t="s">
        <v>123</v>
      </c>
      <c r="C26" s="6" t="s">
        <v>124</v>
      </c>
      <c r="D26" s="4">
        <v>0</v>
      </c>
      <c r="E26" s="4">
        <v>0</v>
      </c>
    </row>
    <row r="27" spans="2:7">
      <c r="B27" s="5" t="s">
        <v>125</v>
      </c>
      <c r="C27" s="5" t="s">
        <v>126</v>
      </c>
      <c r="D27" s="9">
        <v>155553.4</v>
      </c>
      <c r="E27" s="10">
        <v>88532.1</v>
      </c>
    </row>
    <row r="28" spans="2:7">
      <c r="B28" s="5" t="s">
        <v>127</v>
      </c>
      <c r="C28" s="5" t="s">
        <v>128</v>
      </c>
      <c r="D28" s="4">
        <v>0</v>
      </c>
      <c r="E28" s="10">
        <v>1000000</v>
      </c>
    </row>
    <row r="29" spans="2:7">
      <c r="B29" s="5" t="s">
        <v>129</v>
      </c>
      <c r="C29" s="5" t="s">
        <v>130</v>
      </c>
      <c r="D29" s="4">
        <v>0</v>
      </c>
      <c r="E29" s="10">
        <v>22356.1</v>
      </c>
    </row>
    <row r="30" spans="2:7" ht="25.5">
      <c r="B30" s="5" t="s">
        <v>131</v>
      </c>
      <c r="C30" s="6" t="s">
        <v>132</v>
      </c>
      <c r="D30" s="12">
        <f>SUM(D27:D29)</f>
        <v>155553.4</v>
      </c>
      <c r="E30" s="12">
        <f>SUM(E27:E29)</f>
        <v>1110888.2000000002</v>
      </c>
    </row>
    <row r="31" spans="2:7">
      <c r="B31" s="5" t="s">
        <v>133</v>
      </c>
      <c r="C31" s="6" t="s">
        <v>134</v>
      </c>
      <c r="D31" s="4">
        <v>0</v>
      </c>
      <c r="E31" s="4">
        <v>0</v>
      </c>
    </row>
    <row r="32" spans="2:7">
      <c r="B32" s="5" t="s">
        <v>135</v>
      </c>
      <c r="C32" s="5" t="s">
        <v>136</v>
      </c>
      <c r="D32" s="4">
        <v>0</v>
      </c>
      <c r="E32" s="4">
        <v>0</v>
      </c>
    </row>
    <row r="33" spans="2:5">
      <c r="B33" s="5" t="s">
        <v>137</v>
      </c>
      <c r="C33" s="5" t="s">
        <v>138</v>
      </c>
      <c r="D33" s="4">
        <v>0</v>
      </c>
      <c r="E33" s="4">
        <v>0</v>
      </c>
    </row>
    <row r="34" spans="2:5">
      <c r="B34" s="5" t="s">
        <v>139</v>
      </c>
      <c r="C34" s="5" t="s">
        <v>140</v>
      </c>
      <c r="D34" s="4">
        <v>0</v>
      </c>
      <c r="E34" s="4">
        <v>0</v>
      </c>
    </row>
    <row r="35" spans="2:5">
      <c r="B35" s="5" t="s">
        <v>141</v>
      </c>
      <c r="C35" s="5" t="s">
        <v>142</v>
      </c>
      <c r="D35" s="4">
        <v>0</v>
      </c>
      <c r="E35" s="4">
        <v>0</v>
      </c>
    </row>
    <row r="36" spans="2:5">
      <c r="B36" s="5" t="s">
        <v>143</v>
      </c>
      <c r="C36" s="5"/>
      <c r="D36" s="4">
        <v>0</v>
      </c>
      <c r="E36" s="4">
        <v>0</v>
      </c>
    </row>
    <row r="37" spans="2:5">
      <c r="B37" s="5" t="s">
        <v>144</v>
      </c>
      <c r="C37" s="6" t="s">
        <v>145</v>
      </c>
      <c r="D37" s="4">
        <v>0</v>
      </c>
      <c r="E37" s="4">
        <f>SUM(E31:E36)</f>
        <v>0</v>
      </c>
    </row>
    <row r="38" spans="2:5">
      <c r="B38" s="5" t="s">
        <v>146</v>
      </c>
      <c r="C38" s="6" t="s">
        <v>147</v>
      </c>
      <c r="D38" s="12">
        <f>+D37+D30</f>
        <v>155553.4</v>
      </c>
      <c r="E38" s="12">
        <f>+E37+E30</f>
        <v>1110888.2000000002</v>
      </c>
    </row>
    <row r="39" spans="2:5">
      <c r="B39" s="5" t="s">
        <v>74</v>
      </c>
      <c r="C39" s="6" t="s">
        <v>148</v>
      </c>
      <c r="D39" s="4">
        <v>0</v>
      </c>
      <c r="E39" s="4">
        <v>0</v>
      </c>
    </row>
    <row r="40" spans="2:5">
      <c r="B40" s="5" t="s">
        <v>149</v>
      </c>
      <c r="C40" s="6" t="s">
        <v>150</v>
      </c>
      <c r="D40" s="12">
        <f>+D41+D42+D43</f>
        <v>800000</v>
      </c>
      <c r="E40" s="12">
        <f>+E41+E42+E43</f>
        <v>6000000</v>
      </c>
    </row>
    <row r="41" spans="2:5">
      <c r="B41" s="5" t="s">
        <v>151</v>
      </c>
      <c r="C41" s="5" t="s">
        <v>152</v>
      </c>
      <c r="D41" s="4">
        <v>0</v>
      </c>
      <c r="E41" s="4">
        <v>0</v>
      </c>
    </row>
    <row r="42" spans="2:5">
      <c r="B42" s="5" t="s">
        <v>153</v>
      </c>
      <c r="C42" s="5" t="s">
        <v>154</v>
      </c>
      <c r="D42" s="9">
        <v>800000</v>
      </c>
      <c r="E42" s="9">
        <v>6000000</v>
      </c>
    </row>
    <row r="43" spans="2:5">
      <c r="B43" s="5" t="s">
        <v>155</v>
      </c>
      <c r="C43" s="5" t="s">
        <v>156</v>
      </c>
      <c r="D43" s="4">
        <v>0</v>
      </c>
      <c r="E43" s="4">
        <v>0</v>
      </c>
    </row>
    <row r="44" spans="2:5">
      <c r="B44" s="5" t="s">
        <v>157</v>
      </c>
      <c r="C44" s="5" t="s">
        <v>158</v>
      </c>
      <c r="D44" s="4">
        <v>0</v>
      </c>
      <c r="E44" s="4">
        <v>0</v>
      </c>
    </row>
    <row r="45" spans="2:5">
      <c r="B45" s="5" t="s">
        <v>159</v>
      </c>
      <c r="C45" s="5" t="s">
        <v>160</v>
      </c>
      <c r="D45" s="4">
        <v>0</v>
      </c>
      <c r="E45" s="4">
        <v>0</v>
      </c>
    </row>
    <row r="46" spans="2:5" ht="25.5">
      <c r="B46" s="5" t="s">
        <v>161</v>
      </c>
      <c r="C46" s="5" t="s">
        <v>162</v>
      </c>
      <c r="D46" s="4">
        <v>0</v>
      </c>
      <c r="E46" s="4">
        <v>0</v>
      </c>
    </row>
    <row r="47" spans="2:5" ht="25.5">
      <c r="B47" s="5" t="s">
        <v>163</v>
      </c>
      <c r="C47" s="5" t="s">
        <v>164</v>
      </c>
      <c r="D47" s="4">
        <v>0</v>
      </c>
      <c r="E47" s="4">
        <v>0</v>
      </c>
    </row>
    <row r="48" spans="2:5">
      <c r="B48" s="5" t="s">
        <v>165</v>
      </c>
      <c r="C48" s="5" t="s">
        <v>166</v>
      </c>
      <c r="D48" s="4">
        <v>0</v>
      </c>
      <c r="E48" s="4">
        <v>0</v>
      </c>
    </row>
    <row r="49" spans="1:120">
      <c r="B49" s="5" t="s">
        <v>167</v>
      </c>
      <c r="C49" s="5" t="s">
        <v>168</v>
      </c>
      <c r="D49" s="9">
        <v>-5381.9</v>
      </c>
      <c r="E49" s="9">
        <v>18539.099999999999</v>
      </c>
    </row>
    <row r="50" spans="1:120">
      <c r="B50" s="5" t="s">
        <v>169</v>
      </c>
      <c r="C50" s="5"/>
      <c r="D50" s="4">
        <v>0</v>
      </c>
      <c r="E50" s="4">
        <v>0</v>
      </c>
    </row>
    <row r="51" spans="1:120" ht="25.5">
      <c r="B51" s="5" t="s">
        <v>170</v>
      </c>
      <c r="C51" s="6" t="s">
        <v>171</v>
      </c>
      <c r="D51" s="4">
        <f>+D40+D49</f>
        <v>794618.1</v>
      </c>
      <c r="E51" s="4">
        <f>+E40+E49</f>
        <v>6018539.0999999996</v>
      </c>
    </row>
    <row r="52" spans="1:120" ht="25.5">
      <c r="B52" s="5" t="s">
        <v>172</v>
      </c>
      <c r="C52" s="5" t="s">
        <v>173</v>
      </c>
      <c r="D52" s="4">
        <v>0</v>
      </c>
      <c r="E52" s="4">
        <v>0</v>
      </c>
    </row>
    <row r="53" spans="1:120">
      <c r="B53" s="5" t="s">
        <v>174</v>
      </c>
      <c r="C53" s="6" t="s">
        <v>175</v>
      </c>
      <c r="D53" s="12">
        <f>+D51</f>
        <v>794618.1</v>
      </c>
      <c r="E53" s="12">
        <f>+E51</f>
        <v>6018539.0999999996</v>
      </c>
    </row>
    <row r="54" spans="1:120">
      <c r="B54" s="5" t="s">
        <v>176</v>
      </c>
      <c r="C54" s="6" t="s">
        <v>177</v>
      </c>
      <c r="D54" s="12">
        <f>+D53+D38</f>
        <v>950171.5</v>
      </c>
      <c r="E54" s="12">
        <f>+E53+E38</f>
        <v>7129427.2999999998</v>
      </c>
      <c r="F54" s="13">
        <f>+D23-D54</f>
        <v>0</v>
      </c>
      <c r="G54" s="13">
        <f>+E23-E54</f>
        <v>0</v>
      </c>
    </row>
    <row r="55" spans="1:120">
      <c r="A55" t="s">
        <v>74</v>
      </c>
      <c r="B55" t="s">
        <v>74</v>
      </c>
      <c r="C55" t="s">
        <v>74</v>
      </c>
      <c r="D55" t="s">
        <v>74</v>
      </c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</row>
    <row r="56" spans="1:120" ht="38.25">
      <c r="E56" s="3" t="s">
        <v>271</v>
      </c>
    </row>
    <row r="57" spans="1:120" ht="38.25">
      <c r="E57" s="3" t="s">
        <v>75</v>
      </c>
    </row>
  </sheetData>
  <mergeCells count="1">
    <mergeCell ref="BP55:DP55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43"/>
  <sheetViews>
    <sheetView topLeftCell="A28" workbookViewId="0">
      <selection activeCell="D51" sqref="D51"/>
    </sheetView>
  </sheetViews>
  <sheetFormatPr defaultColWidth="9.140625" defaultRowHeight="12.75"/>
  <cols>
    <col min="3" max="3" width="33.140625" customWidth="1"/>
    <col min="4" max="5" width="17.5703125" style="14" customWidth="1"/>
    <col min="6" max="14" width="17.5703125" customWidth="1"/>
  </cols>
  <sheetData>
    <row r="1" spans="1:5">
      <c r="A1" s="7" t="s">
        <v>266</v>
      </c>
    </row>
    <row r="2" spans="1:5">
      <c r="A2" s="7" t="s">
        <v>267</v>
      </c>
    </row>
    <row r="3" spans="1:5">
      <c r="B3" s="1" t="s">
        <v>0</v>
      </c>
    </row>
    <row r="4" spans="1:5">
      <c r="E4" s="15" t="s">
        <v>1</v>
      </c>
    </row>
    <row r="5" spans="1:5">
      <c r="B5" s="2" t="s">
        <v>2</v>
      </c>
      <c r="C5" s="2" t="s">
        <v>3</v>
      </c>
      <c r="D5" s="16" t="s">
        <v>4</v>
      </c>
      <c r="E5" s="16" t="s">
        <v>5</v>
      </c>
    </row>
    <row r="6" spans="1:5">
      <c r="B6" s="5" t="s">
        <v>6</v>
      </c>
      <c r="C6" s="5" t="s">
        <v>7</v>
      </c>
      <c r="D6" s="17">
        <v>1713</v>
      </c>
      <c r="E6" s="17">
        <v>928019.8</v>
      </c>
    </row>
    <row r="7" spans="1:5">
      <c r="B7" s="5" t="s">
        <v>8</v>
      </c>
      <c r="C7" s="5" t="s">
        <v>9</v>
      </c>
      <c r="D7" s="17">
        <v>0</v>
      </c>
      <c r="E7" s="17">
        <v>73284.600000000006</v>
      </c>
    </row>
    <row r="8" spans="1:5">
      <c r="B8" s="5" t="s">
        <v>10</v>
      </c>
      <c r="C8" s="6" t="s">
        <v>11</v>
      </c>
      <c r="D8" s="18">
        <v>1713</v>
      </c>
      <c r="E8" s="18">
        <v>854735.20000000007</v>
      </c>
    </row>
    <row r="9" spans="1:5">
      <c r="B9" s="5" t="s">
        <v>12</v>
      </c>
      <c r="C9" s="5" t="s">
        <v>13</v>
      </c>
      <c r="D9" s="17">
        <v>0</v>
      </c>
      <c r="E9" s="17">
        <v>0</v>
      </c>
    </row>
    <row r="10" spans="1:5">
      <c r="B10" s="5" t="s">
        <v>14</v>
      </c>
      <c r="C10" s="5" t="s">
        <v>15</v>
      </c>
      <c r="D10" s="17">
        <v>4585.8</v>
      </c>
      <c r="E10" s="17">
        <v>33686.300000000003</v>
      </c>
    </row>
    <row r="11" spans="1:5">
      <c r="B11" s="5" t="s">
        <v>16</v>
      </c>
      <c r="C11" s="5" t="s">
        <v>17</v>
      </c>
      <c r="D11" s="17">
        <v>0</v>
      </c>
      <c r="E11" s="17">
        <v>0</v>
      </c>
    </row>
    <row r="12" spans="1:5">
      <c r="B12" s="5" t="s">
        <v>18</v>
      </c>
      <c r="C12" s="5" t="s">
        <v>19</v>
      </c>
      <c r="D12" s="17">
        <v>0</v>
      </c>
      <c r="E12" s="17">
        <v>0</v>
      </c>
    </row>
    <row r="13" spans="1:5">
      <c r="B13" s="5" t="s">
        <v>20</v>
      </c>
      <c r="C13" s="5" t="s">
        <v>21</v>
      </c>
      <c r="D13" s="17">
        <v>0</v>
      </c>
      <c r="E13" s="17">
        <v>0</v>
      </c>
    </row>
    <row r="14" spans="1:5">
      <c r="B14" s="5" t="s">
        <v>22</v>
      </c>
      <c r="C14" s="5" t="s">
        <v>23</v>
      </c>
      <c r="D14" s="17">
        <v>132</v>
      </c>
      <c r="E14" s="17">
        <v>178287.2</v>
      </c>
    </row>
    <row r="15" spans="1:5">
      <c r="B15" s="5" t="s">
        <v>24</v>
      </c>
      <c r="C15" s="5" t="s">
        <v>25</v>
      </c>
      <c r="D15" s="17">
        <v>12757.3</v>
      </c>
      <c r="E15" s="17">
        <v>638810.10000000009</v>
      </c>
    </row>
    <row r="16" spans="1:5">
      <c r="B16" s="5" t="s">
        <v>26</v>
      </c>
      <c r="C16" s="5" t="s">
        <v>27</v>
      </c>
      <c r="D16" s="17">
        <v>0</v>
      </c>
      <c r="E16" s="17">
        <v>0</v>
      </c>
    </row>
    <row r="17" spans="2:5">
      <c r="B17" s="5" t="s">
        <v>28</v>
      </c>
      <c r="C17" s="5" t="s">
        <v>29</v>
      </c>
      <c r="D17" s="17">
        <v>592.4</v>
      </c>
      <c r="E17" s="17">
        <v>38625.399999999994</v>
      </c>
    </row>
    <row r="18" spans="2:5" ht="25.5">
      <c r="B18" s="5" t="s">
        <v>30</v>
      </c>
      <c r="C18" s="5" t="s">
        <v>31</v>
      </c>
      <c r="D18" s="17">
        <v>0</v>
      </c>
      <c r="E18" s="17">
        <v>0</v>
      </c>
    </row>
    <row r="19" spans="2:5" ht="25.5">
      <c r="B19" s="5" t="s">
        <v>32</v>
      </c>
      <c r="C19" s="5" t="s">
        <v>33</v>
      </c>
      <c r="D19" s="17">
        <v>0</v>
      </c>
      <c r="E19" s="17">
        <v>0</v>
      </c>
    </row>
    <row r="20" spans="2:5" ht="25.5">
      <c r="B20" s="5" t="s">
        <v>34</v>
      </c>
      <c r="C20" s="5" t="s">
        <v>35</v>
      </c>
      <c r="D20" s="17">
        <v>0</v>
      </c>
      <c r="E20" s="17">
        <v>0</v>
      </c>
    </row>
    <row r="21" spans="2:5" ht="25.5">
      <c r="B21" s="5" t="s">
        <v>36</v>
      </c>
      <c r="C21" s="5" t="s">
        <v>37</v>
      </c>
      <c r="D21" s="17">
        <v>0</v>
      </c>
      <c r="E21" s="17">
        <v>0</v>
      </c>
    </row>
    <row r="22" spans="2:5" ht="25.5">
      <c r="B22" s="5" t="s">
        <v>38</v>
      </c>
      <c r="C22" s="5" t="s">
        <v>39</v>
      </c>
      <c r="D22" s="17">
        <v>0</v>
      </c>
      <c r="E22" s="17">
        <v>0</v>
      </c>
    </row>
    <row r="23" spans="2:5" ht="38.25">
      <c r="B23" s="5" t="s">
        <v>40</v>
      </c>
      <c r="C23" s="5" t="s">
        <v>41</v>
      </c>
      <c r="D23" s="17">
        <v>0</v>
      </c>
      <c r="E23" s="17">
        <v>0</v>
      </c>
    </row>
    <row r="24" spans="2:5">
      <c r="B24" s="5" t="s">
        <v>42</v>
      </c>
      <c r="C24" s="5" t="s">
        <v>43</v>
      </c>
      <c r="D24" s="17">
        <v>0</v>
      </c>
      <c r="E24" s="17">
        <v>0</v>
      </c>
    </row>
    <row r="25" spans="2:5" ht="25.5">
      <c r="B25" s="5" t="s">
        <v>44</v>
      </c>
      <c r="C25" s="6" t="s">
        <v>45</v>
      </c>
      <c r="D25" s="18">
        <v>-7182.8999999999987</v>
      </c>
      <c r="E25" s="18">
        <v>32698.799999999959</v>
      </c>
    </row>
    <row r="26" spans="2:5">
      <c r="B26" s="5" t="s">
        <v>46</v>
      </c>
      <c r="C26" s="5" t="s">
        <v>47</v>
      </c>
      <c r="D26" s="17">
        <v>281.2</v>
      </c>
      <c r="E26" s="17">
        <v>8777.7999999999993</v>
      </c>
    </row>
    <row r="27" spans="2:5" ht="25.5">
      <c r="B27" s="5" t="s">
        <v>48</v>
      </c>
      <c r="C27" s="6" t="s">
        <v>49</v>
      </c>
      <c r="D27" s="18">
        <v>-7464.0999999999985</v>
      </c>
      <c r="E27" s="18">
        <v>23920.99999999996</v>
      </c>
    </row>
    <row r="28" spans="2:5" ht="38.25">
      <c r="B28" s="5" t="s">
        <v>50</v>
      </c>
      <c r="C28" s="6" t="s">
        <v>51</v>
      </c>
      <c r="D28" s="17">
        <v>0</v>
      </c>
      <c r="E28" s="17">
        <v>0</v>
      </c>
    </row>
    <row r="29" spans="2:5" ht="25.5">
      <c r="B29" s="5" t="s">
        <v>52</v>
      </c>
      <c r="C29" s="6" t="s">
        <v>53</v>
      </c>
      <c r="D29" s="17">
        <v>-7464.0999999999985</v>
      </c>
      <c r="E29" s="17">
        <v>23920.99999999996</v>
      </c>
    </row>
    <row r="30" spans="2:5" ht="25.5">
      <c r="B30" s="5" t="s">
        <v>54</v>
      </c>
      <c r="C30" s="5" t="s">
        <v>55</v>
      </c>
      <c r="D30" s="17">
        <v>0</v>
      </c>
      <c r="E30" s="17">
        <v>0</v>
      </c>
    </row>
    <row r="31" spans="2:5">
      <c r="B31" s="5" t="s">
        <v>56</v>
      </c>
      <c r="C31" s="5" t="s">
        <v>57</v>
      </c>
      <c r="D31" s="17">
        <v>0</v>
      </c>
      <c r="E31" s="17">
        <v>0</v>
      </c>
    </row>
    <row r="32" spans="2:5">
      <c r="B32" s="5" t="s">
        <v>58</v>
      </c>
      <c r="C32" s="6" t="s">
        <v>59</v>
      </c>
      <c r="D32" s="17">
        <v>0</v>
      </c>
      <c r="E32" s="17">
        <v>0</v>
      </c>
    </row>
    <row r="33" spans="1:113" ht="25.5">
      <c r="B33" s="5" t="s">
        <v>60</v>
      </c>
      <c r="C33" s="5" t="s">
        <v>61</v>
      </c>
      <c r="D33" s="17">
        <v>0</v>
      </c>
      <c r="E33" s="17">
        <v>0</v>
      </c>
    </row>
    <row r="34" spans="1:113" ht="25.5">
      <c r="B34" s="5" t="s">
        <v>62</v>
      </c>
      <c r="C34" s="5" t="s">
        <v>63</v>
      </c>
      <c r="D34" s="17">
        <v>0</v>
      </c>
      <c r="E34" s="17">
        <v>0</v>
      </c>
    </row>
    <row r="35" spans="1:113">
      <c r="B35" s="5" t="s">
        <v>64</v>
      </c>
      <c r="C35" s="5" t="s">
        <v>65</v>
      </c>
      <c r="D35" s="17">
        <v>0</v>
      </c>
      <c r="E35" s="17">
        <v>0</v>
      </c>
    </row>
    <row r="36" spans="1:113">
      <c r="B36" s="5" t="s">
        <v>66</v>
      </c>
      <c r="C36" s="6" t="s">
        <v>67</v>
      </c>
      <c r="D36" s="17">
        <v>0</v>
      </c>
      <c r="E36" s="17">
        <v>0</v>
      </c>
    </row>
    <row r="37" spans="1:113" ht="25.5">
      <c r="B37" s="5" t="s">
        <v>68</v>
      </c>
      <c r="C37" s="5" t="s">
        <v>55</v>
      </c>
      <c r="D37" s="17">
        <v>0</v>
      </c>
      <c r="E37" s="17">
        <v>0</v>
      </c>
    </row>
    <row r="38" spans="1:113">
      <c r="B38" s="5" t="s">
        <v>69</v>
      </c>
      <c r="C38" s="5" t="s">
        <v>57</v>
      </c>
      <c r="D38" s="17">
        <v>0</v>
      </c>
      <c r="E38" s="17">
        <v>0</v>
      </c>
    </row>
    <row r="39" spans="1:113">
      <c r="B39" s="5" t="s">
        <v>70</v>
      </c>
      <c r="C39" s="6" t="s">
        <v>71</v>
      </c>
      <c r="D39" s="17">
        <v>-7464.0999999999985</v>
      </c>
      <c r="E39" s="17">
        <v>23920.99999999996</v>
      </c>
    </row>
    <row r="40" spans="1:113" ht="25.5">
      <c r="B40" s="5" t="s">
        <v>72</v>
      </c>
      <c r="C40" s="5" t="s">
        <v>73</v>
      </c>
      <c r="D40" s="17">
        <v>0</v>
      </c>
      <c r="E40" s="17">
        <v>0</v>
      </c>
    </row>
    <row r="41" spans="1:113">
      <c r="A41" t="s">
        <v>74</v>
      </c>
      <c r="B41" t="s">
        <v>74</v>
      </c>
      <c r="C41" t="s">
        <v>74</v>
      </c>
      <c r="D41" s="14" t="s">
        <v>74</v>
      </c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</row>
    <row r="42" spans="1:113" ht="38.25">
      <c r="E42" s="3" t="s">
        <v>271</v>
      </c>
    </row>
    <row r="43" spans="1:113" ht="38.25">
      <c r="E43" s="3" t="s">
        <v>75</v>
      </c>
    </row>
  </sheetData>
  <mergeCells count="1">
    <mergeCell ref="BI41:DI41"/>
  </mergeCell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3"/>
  <sheetViews>
    <sheetView topLeftCell="A16" workbookViewId="0">
      <selection activeCell="E27" sqref="E27"/>
    </sheetView>
  </sheetViews>
  <sheetFormatPr defaultColWidth="9.140625" defaultRowHeight="12.75"/>
  <cols>
    <col min="3" max="3" width="33.140625" customWidth="1"/>
    <col min="4" max="19" width="17.5703125" customWidth="1"/>
  </cols>
  <sheetData>
    <row r="1" spans="1:11">
      <c r="A1" s="7" t="s">
        <v>266</v>
      </c>
    </row>
    <row r="2" spans="1:11">
      <c r="A2" s="7" t="s">
        <v>267</v>
      </c>
    </row>
    <row r="3" spans="1:11">
      <c r="B3" s="1" t="s">
        <v>259</v>
      </c>
    </row>
    <row r="4" spans="1:11">
      <c r="K4" s="3" t="s">
        <v>1</v>
      </c>
    </row>
    <row r="5" spans="1:11" ht="38.25">
      <c r="B5" s="2" t="s">
        <v>2</v>
      </c>
      <c r="C5" s="2" t="s">
        <v>3</v>
      </c>
      <c r="D5" s="2" t="s">
        <v>150</v>
      </c>
      <c r="E5" s="2" t="s">
        <v>158</v>
      </c>
      <c r="F5" s="2" t="s">
        <v>160</v>
      </c>
      <c r="G5" s="2" t="s">
        <v>162</v>
      </c>
      <c r="H5" s="2" t="s">
        <v>164</v>
      </c>
      <c r="I5" s="2" t="s">
        <v>166</v>
      </c>
      <c r="J5" s="2" t="s">
        <v>168</v>
      </c>
      <c r="K5" s="2" t="s">
        <v>256</v>
      </c>
    </row>
    <row r="6" spans="1:11" ht="25.5">
      <c r="B6" s="5" t="s">
        <v>260</v>
      </c>
      <c r="C6" s="8" t="s">
        <v>269</v>
      </c>
      <c r="D6" s="9">
        <v>400000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9">
        <v>2082.1999999999998</v>
      </c>
      <c r="K6" s="4">
        <f>SUM(D6:J6)</f>
        <v>402082.2</v>
      </c>
    </row>
    <row r="7" spans="1:11" ht="38.25">
      <c r="B7" s="5" t="s">
        <v>77</v>
      </c>
      <c r="C7" s="5" t="s">
        <v>261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f t="shared" ref="K7:K21" si="0">SUM(D7:J7)</f>
        <v>0</v>
      </c>
    </row>
    <row r="8" spans="1:11">
      <c r="B8" s="5" t="s">
        <v>119</v>
      </c>
      <c r="C8" s="6" t="s">
        <v>262</v>
      </c>
      <c r="D8" s="4">
        <f>+D6</f>
        <v>400000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f>+J6</f>
        <v>2082.1999999999998</v>
      </c>
      <c r="K8" s="4">
        <f t="shared" si="0"/>
        <v>402082.2</v>
      </c>
    </row>
    <row r="9" spans="1:11" ht="25.5">
      <c r="B9" s="5" t="s">
        <v>10</v>
      </c>
      <c r="C9" s="5" t="s">
        <v>263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9">
        <v>-7464.1</v>
      </c>
      <c r="K9" s="4">
        <f t="shared" si="0"/>
        <v>-7464.1</v>
      </c>
    </row>
    <row r="10" spans="1:11">
      <c r="B10" s="5" t="s">
        <v>248</v>
      </c>
      <c r="C10" s="5" t="s">
        <v>59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 t="shared" si="0"/>
        <v>0</v>
      </c>
    </row>
    <row r="11" spans="1:11">
      <c r="B11" s="5" t="s">
        <v>252</v>
      </c>
      <c r="C11" s="5" t="s">
        <v>264</v>
      </c>
      <c r="D11" s="4">
        <v>400000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 t="shared" si="0"/>
        <v>400000</v>
      </c>
    </row>
    <row r="12" spans="1:11">
      <c r="B12" s="5" t="s">
        <v>254</v>
      </c>
      <c r="C12" s="5" t="s">
        <v>265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 t="shared" si="0"/>
        <v>0</v>
      </c>
    </row>
    <row r="13" spans="1:11" ht="25.5">
      <c r="B13" s="5" t="s">
        <v>257</v>
      </c>
      <c r="C13" s="5" t="s">
        <v>258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 t="shared" si="0"/>
        <v>0</v>
      </c>
    </row>
    <row r="14" spans="1:11" ht="25.5">
      <c r="B14" s="5" t="s">
        <v>260</v>
      </c>
      <c r="C14" s="8" t="s">
        <v>268</v>
      </c>
      <c r="D14" s="12">
        <f t="shared" ref="D14:K14" si="1">SUM(D8:D13)</f>
        <v>800000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-5381.9000000000005</v>
      </c>
      <c r="K14" s="12">
        <f t="shared" si="1"/>
        <v>794618.10000000009</v>
      </c>
    </row>
    <row r="15" spans="1:11" ht="38.25">
      <c r="B15" s="5" t="s">
        <v>77</v>
      </c>
      <c r="C15" s="5" t="s">
        <v>261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 t="shared" si="0"/>
        <v>0</v>
      </c>
    </row>
    <row r="16" spans="1:11">
      <c r="B16" s="5" t="s">
        <v>119</v>
      </c>
      <c r="C16" s="6" t="s">
        <v>262</v>
      </c>
      <c r="D16" s="4">
        <f>+D14</f>
        <v>800000</v>
      </c>
      <c r="E16" s="4">
        <f t="shared" ref="E16:J16" si="2">+E14</f>
        <v>0</v>
      </c>
      <c r="F16" s="4">
        <f t="shared" si="2"/>
        <v>0</v>
      </c>
      <c r="G16" s="4">
        <f t="shared" si="2"/>
        <v>0</v>
      </c>
      <c r="H16" s="4">
        <f t="shared" si="2"/>
        <v>0</v>
      </c>
      <c r="I16" s="4">
        <f t="shared" si="2"/>
        <v>0</v>
      </c>
      <c r="J16" s="4">
        <f t="shared" si="2"/>
        <v>-5381.9000000000005</v>
      </c>
      <c r="K16" s="4">
        <f>+K14</f>
        <v>794618.10000000009</v>
      </c>
    </row>
    <row r="17" spans="1:118" ht="25.5">
      <c r="B17" s="5" t="s">
        <v>10</v>
      </c>
      <c r="C17" s="5" t="s">
        <v>263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9">
        <v>23921</v>
      </c>
      <c r="K17" s="4">
        <f t="shared" si="0"/>
        <v>23921</v>
      </c>
    </row>
    <row r="18" spans="1:118">
      <c r="B18" s="5" t="s">
        <v>248</v>
      </c>
      <c r="C18" s="5" t="s">
        <v>59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f t="shared" si="0"/>
        <v>0</v>
      </c>
    </row>
    <row r="19" spans="1:118">
      <c r="B19" s="5" t="s">
        <v>252</v>
      </c>
      <c r="C19" s="5" t="s">
        <v>264</v>
      </c>
      <c r="D19" s="4">
        <v>5200000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f t="shared" si="0"/>
        <v>5200000</v>
      </c>
    </row>
    <row r="20" spans="1:118">
      <c r="B20" s="5" t="s">
        <v>254</v>
      </c>
      <c r="C20" s="5" t="s">
        <v>265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f t="shared" si="0"/>
        <v>0</v>
      </c>
    </row>
    <row r="21" spans="1:118" ht="25.5">
      <c r="B21" s="5" t="s">
        <v>257</v>
      </c>
      <c r="C21" s="5" t="s">
        <v>258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f t="shared" si="0"/>
        <v>0</v>
      </c>
    </row>
    <row r="22" spans="1:118" ht="25.5">
      <c r="B22" s="5" t="s">
        <v>260</v>
      </c>
      <c r="C22" s="8" t="s">
        <v>270</v>
      </c>
      <c r="D22" s="4">
        <f>SUM(D15:D21)</f>
        <v>6000000</v>
      </c>
      <c r="E22" s="4">
        <f t="shared" ref="E22:J22" si="3">SUM(E15:E21)</f>
        <v>0</v>
      </c>
      <c r="F22" s="4">
        <f t="shared" si="3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18539.099999999999</v>
      </c>
      <c r="K22" s="4">
        <f>SUM(D22:J22)</f>
        <v>6018539.0999999996</v>
      </c>
    </row>
    <row r="23" spans="1:118">
      <c r="A23" t="s">
        <v>74</v>
      </c>
      <c r="B23" t="s">
        <v>74</v>
      </c>
      <c r="C23" t="s">
        <v>74</v>
      </c>
      <c r="D23" t="s">
        <v>74</v>
      </c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</row>
  </sheetData>
  <mergeCells count="1">
    <mergeCell ref="BN23:DN23"/>
  </mergeCell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62"/>
  <sheetViews>
    <sheetView topLeftCell="A61" workbookViewId="0">
      <selection sqref="A1:A2"/>
    </sheetView>
  </sheetViews>
  <sheetFormatPr defaultColWidth="9.140625" defaultRowHeight="12.75"/>
  <cols>
    <col min="3" max="3" width="33.140625" customWidth="1"/>
    <col min="4" max="4" width="17.5703125" customWidth="1"/>
    <col min="5" max="5" width="17.5703125" style="14" customWidth="1"/>
    <col min="6" max="13" width="17.5703125" customWidth="1"/>
  </cols>
  <sheetData>
    <row r="1" spans="1:6">
      <c r="A1" s="7" t="s">
        <v>266</v>
      </c>
    </row>
    <row r="2" spans="1:6">
      <c r="A2" s="7" t="s">
        <v>267</v>
      </c>
    </row>
    <row r="3" spans="1:6">
      <c r="B3" s="1" t="s">
        <v>178</v>
      </c>
    </row>
    <row r="4" spans="1:6">
      <c r="E4" s="15" t="s">
        <v>1</v>
      </c>
    </row>
    <row r="5" spans="1:6">
      <c r="B5" s="2" t="s">
        <v>2</v>
      </c>
      <c r="C5" s="2" t="s">
        <v>3</v>
      </c>
      <c r="D5" s="2" t="s">
        <v>4</v>
      </c>
      <c r="E5" s="16" t="s">
        <v>5</v>
      </c>
    </row>
    <row r="6" spans="1:6" ht="25.5">
      <c r="B6" s="5" t="s">
        <v>77</v>
      </c>
      <c r="C6" s="6" t="s">
        <v>179</v>
      </c>
      <c r="D6" s="4">
        <v>0</v>
      </c>
      <c r="E6" s="20">
        <v>-3294287.3</v>
      </c>
    </row>
    <row r="7" spans="1:6">
      <c r="B7" s="5" t="s">
        <v>79</v>
      </c>
      <c r="C7" s="8" t="s">
        <v>180</v>
      </c>
      <c r="D7" s="12">
        <v>0</v>
      </c>
      <c r="E7" s="18">
        <v>13338152.4</v>
      </c>
      <c r="F7" s="19"/>
    </row>
    <row r="8" spans="1:6" ht="25.5">
      <c r="B8" s="5" t="s">
        <v>81</v>
      </c>
      <c r="C8" s="5" t="s">
        <v>181</v>
      </c>
      <c r="D8" s="4">
        <v>0</v>
      </c>
      <c r="E8" s="17">
        <v>0</v>
      </c>
    </row>
    <row r="9" spans="1:6" ht="25.5">
      <c r="B9" s="5" t="s">
        <v>83</v>
      </c>
      <c r="C9" s="5" t="s">
        <v>182</v>
      </c>
      <c r="D9" s="4">
        <v>0</v>
      </c>
      <c r="E9" s="20">
        <v>811471.1</v>
      </c>
    </row>
    <row r="10" spans="1:6" ht="25.5">
      <c r="B10" s="5" t="s">
        <v>85</v>
      </c>
      <c r="C10" s="5" t="s">
        <v>183</v>
      </c>
      <c r="D10" s="4">
        <v>0</v>
      </c>
      <c r="E10" s="17">
        <v>0</v>
      </c>
    </row>
    <row r="11" spans="1:6">
      <c r="B11" s="5" t="s">
        <v>87</v>
      </c>
      <c r="C11" s="5" t="s">
        <v>184</v>
      </c>
      <c r="D11" s="4">
        <v>0</v>
      </c>
      <c r="E11" s="17">
        <v>0</v>
      </c>
    </row>
    <row r="12" spans="1:6">
      <c r="B12" s="5" t="s">
        <v>89</v>
      </c>
      <c r="C12" s="5" t="s">
        <v>185</v>
      </c>
      <c r="D12" s="4">
        <v>0</v>
      </c>
      <c r="E12" s="20">
        <v>0</v>
      </c>
    </row>
    <row r="13" spans="1:6">
      <c r="B13" s="5" t="s">
        <v>91</v>
      </c>
      <c r="C13" s="5" t="s">
        <v>186</v>
      </c>
      <c r="D13" s="4">
        <v>0</v>
      </c>
      <c r="E13" s="17">
        <v>12526681.300000001</v>
      </c>
    </row>
    <row r="14" spans="1:6">
      <c r="B14" s="5" t="s">
        <v>102</v>
      </c>
      <c r="C14" s="6" t="s">
        <v>187</v>
      </c>
      <c r="D14" s="4">
        <v>0</v>
      </c>
      <c r="E14" s="18">
        <v>17587138.199999999</v>
      </c>
    </row>
    <row r="15" spans="1:6">
      <c r="B15" s="5" t="s">
        <v>104</v>
      </c>
      <c r="C15" s="5" t="s">
        <v>188</v>
      </c>
      <c r="D15" s="4">
        <v>0</v>
      </c>
      <c r="E15" s="17">
        <v>195543.4</v>
      </c>
    </row>
    <row r="16" spans="1:6" ht="25.5">
      <c r="B16" s="5" t="s">
        <v>106</v>
      </c>
      <c r="C16" s="5" t="s">
        <v>189</v>
      </c>
      <c r="D16" s="4">
        <v>0</v>
      </c>
      <c r="E16" s="17">
        <v>46882.8</v>
      </c>
    </row>
    <row r="17" spans="2:5" ht="25.5">
      <c r="B17" s="5" t="s">
        <v>108</v>
      </c>
      <c r="C17" s="5" t="s">
        <v>190</v>
      </c>
      <c r="D17" s="4">
        <v>0</v>
      </c>
      <c r="E17" s="17">
        <v>0</v>
      </c>
    </row>
    <row r="18" spans="2:5">
      <c r="B18" s="5" t="s">
        <v>109</v>
      </c>
      <c r="C18" s="5" t="s">
        <v>191</v>
      </c>
      <c r="D18" s="4">
        <v>0</v>
      </c>
      <c r="E18" s="17">
        <v>0</v>
      </c>
    </row>
    <row r="19" spans="2:5" ht="25.5">
      <c r="B19" s="5" t="s">
        <v>110</v>
      </c>
      <c r="C19" s="5" t="s">
        <v>192</v>
      </c>
      <c r="D19" s="4">
        <v>0</v>
      </c>
      <c r="E19" s="17">
        <v>21626.7</v>
      </c>
    </row>
    <row r="20" spans="2:5">
      <c r="B20" s="5" t="s">
        <v>111</v>
      </c>
      <c r="C20" s="5" t="s">
        <v>193</v>
      </c>
      <c r="D20" s="4">
        <v>0</v>
      </c>
      <c r="E20" s="17">
        <v>35577.5</v>
      </c>
    </row>
    <row r="21" spans="2:5">
      <c r="B21" s="5" t="s">
        <v>112</v>
      </c>
      <c r="C21" s="5" t="s">
        <v>194</v>
      </c>
      <c r="D21" s="4">
        <v>0</v>
      </c>
      <c r="E21" s="17">
        <v>39738.5</v>
      </c>
    </row>
    <row r="22" spans="2:5">
      <c r="B22" s="5" t="s">
        <v>113</v>
      </c>
      <c r="C22" s="5" t="s">
        <v>195</v>
      </c>
      <c r="D22" s="4">
        <v>0</v>
      </c>
      <c r="E22" s="17">
        <v>65.099999999999994</v>
      </c>
    </row>
    <row r="23" spans="2:5">
      <c r="B23" s="5" t="s">
        <v>114</v>
      </c>
      <c r="C23" s="5" t="s">
        <v>196</v>
      </c>
      <c r="D23" s="4">
        <v>0</v>
      </c>
      <c r="E23" s="17">
        <v>17247704.199999999</v>
      </c>
    </row>
    <row r="24" spans="2:5" ht="25.5">
      <c r="B24" s="5" t="s">
        <v>117</v>
      </c>
      <c r="C24" s="6" t="s">
        <v>197</v>
      </c>
      <c r="D24" s="4">
        <v>0</v>
      </c>
      <c r="E24" s="18">
        <v>-4248985.7999999989</v>
      </c>
    </row>
    <row r="25" spans="2:5" ht="38.25">
      <c r="B25" s="5" t="s">
        <v>119</v>
      </c>
      <c r="C25" s="6" t="s">
        <v>198</v>
      </c>
      <c r="D25" s="4">
        <v>0</v>
      </c>
      <c r="E25" s="17">
        <v>0</v>
      </c>
    </row>
    <row r="26" spans="2:5">
      <c r="B26" s="5" t="s">
        <v>121</v>
      </c>
      <c r="C26" s="6" t="s">
        <v>180</v>
      </c>
      <c r="D26" s="4">
        <v>0</v>
      </c>
      <c r="E26" s="17">
        <v>0</v>
      </c>
    </row>
    <row r="27" spans="2:5">
      <c r="B27" s="5" t="s">
        <v>123</v>
      </c>
      <c r="C27" s="5" t="s">
        <v>199</v>
      </c>
      <c r="D27" s="4">
        <v>0</v>
      </c>
      <c r="E27" s="17">
        <v>0</v>
      </c>
    </row>
    <row r="28" spans="2:5" ht="25.5">
      <c r="B28" s="5" t="s">
        <v>133</v>
      </c>
      <c r="C28" s="5" t="s">
        <v>200</v>
      </c>
      <c r="D28" s="4">
        <v>0</v>
      </c>
      <c r="E28" s="17">
        <v>0</v>
      </c>
    </row>
    <row r="29" spans="2:5" ht="25.5">
      <c r="B29" s="5" t="s">
        <v>201</v>
      </c>
      <c r="C29" s="5" t="s">
        <v>202</v>
      </c>
      <c r="D29" s="4">
        <v>0</v>
      </c>
      <c r="E29" s="17">
        <v>0</v>
      </c>
    </row>
    <row r="30" spans="2:5" ht="25.5">
      <c r="B30" s="5" t="s">
        <v>203</v>
      </c>
      <c r="C30" s="5" t="s">
        <v>204</v>
      </c>
      <c r="D30" s="4">
        <v>0</v>
      </c>
      <c r="E30" s="17">
        <v>0</v>
      </c>
    </row>
    <row r="31" spans="2:5" ht="25.5">
      <c r="B31" s="5" t="s">
        <v>205</v>
      </c>
      <c r="C31" s="5" t="s">
        <v>206</v>
      </c>
      <c r="D31" s="4">
        <v>0</v>
      </c>
      <c r="E31" s="17">
        <v>0</v>
      </c>
    </row>
    <row r="32" spans="2:5">
      <c r="B32" s="5" t="s">
        <v>207</v>
      </c>
      <c r="C32" s="5" t="s">
        <v>208</v>
      </c>
      <c r="D32" s="4">
        <v>0</v>
      </c>
      <c r="E32" s="17">
        <v>0</v>
      </c>
    </row>
    <row r="33" spans="2:5">
      <c r="B33" s="5" t="s">
        <v>209</v>
      </c>
      <c r="C33" s="5" t="s">
        <v>210</v>
      </c>
      <c r="D33" s="4">
        <v>0</v>
      </c>
      <c r="E33" s="17">
        <v>0</v>
      </c>
    </row>
    <row r="34" spans="2:5">
      <c r="B34" s="5" t="s">
        <v>211</v>
      </c>
      <c r="C34" s="5"/>
      <c r="D34" s="4">
        <v>0</v>
      </c>
      <c r="E34" s="17">
        <v>0</v>
      </c>
    </row>
    <row r="35" spans="2:5">
      <c r="B35" s="5" t="s">
        <v>212</v>
      </c>
      <c r="C35" s="6" t="s">
        <v>187</v>
      </c>
      <c r="D35" s="4">
        <v>0</v>
      </c>
      <c r="E35" s="18">
        <v>67885.100000000006</v>
      </c>
    </row>
    <row r="36" spans="2:5" ht="25.5">
      <c r="B36" s="5" t="s">
        <v>213</v>
      </c>
      <c r="C36" s="5" t="s">
        <v>214</v>
      </c>
      <c r="D36" s="4">
        <v>0</v>
      </c>
      <c r="E36" s="17">
        <v>67885.100000000006</v>
      </c>
    </row>
    <row r="37" spans="2:5" ht="25.5">
      <c r="B37" s="5" t="s">
        <v>215</v>
      </c>
      <c r="C37" s="5" t="s">
        <v>216</v>
      </c>
      <c r="D37" s="4">
        <v>0</v>
      </c>
      <c r="E37" s="17">
        <v>0</v>
      </c>
    </row>
    <row r="38" spans="2:5" ht="25.5">
      <c r="B38" s="5" t="s">
        <v>217</v>
      </c>
      <c r="C38" s="5" t="s">
        <v>218</v>
      </c>
      <c r="D38" s="4">
        <v>0</v>
      </c>
      <c r="E38" s="17">
        <v>0</v>
      </c>
    </row>
    <row r="39" spans="2:5" ht="25.5">
      <c r="B39" s="5" t="s">
        <v>219</v>
      </c>
      <c r="C39" s="5" t="s">
        <v>220</v>
      </c>
      <c r="D39" s="4">
        <v>0</v>
      </c>
      <c r="E39" s="17">
        <v>0</v>
      </c>
    </row>
    <row r="40" spans="2:5" ht="25.5">
      <c r="B40" s="5" t="s">
        <v>221</v>
      </c>
      <c r="C40" s="5" t="s">
        <v>222</v>
      </c>
      <c r="D40" s="4">
        <v>0</v>
      </c>
      <c r="E40" s="17">
        <v>0</v>
      </c>
    </row>
    <row r="41" spans="2:5">
      <c r="B41" s="5" t="s">
        <v>223</v>
      </c>
      <c r="C41" s="5"/>
      <c r="D41" s="4">
        <v>0</v>
      </c>
      <c r="E41" s="17">
        <v>0</v>
      </c>
    </row>
    <row r="42" spans="2:5" ht="38.25">
      <c r="B42" s="5" t="s">
        <v>149</v>
      </c>
      <c r="C42" s="8" t="s">
        <v>224</v>
      </c>
      <c r="D42" s="12">
        <v>0</v>
      </c>
      <c r="E42" s="18">
        <v>-67885.100000000006</v>
      </c>
    </row>
    <row r="43" spans="2:5" ht="38.25">
      <c r="B43" s="5" t="s">
        <v>10</v>
      </c>
      <c r="C43" s="6" t="s">
        <v>225</v>
      </c>
      <c r="D43" s="4">
        <v>0</v>
      </c>
      <c r="E43" s="17">
        <v>0</v>
      </c>
    </row>
    <row r="44" spans="2:5">
      <c r="B44" s="5" t="s">
        <v>226</v>
      </c>
      <c r="C44" s="6" t="s">
        <v>180</v>
      </c>
      <c r="D44" s="4">
        <v>0</v>
      </c>
      <c r="E44" s="18">
        <v>6995002.7000000002</v>
      </c>
    </row>
    <row r="45" spans="2:5" ht="25.5">
      <c r="B45" s="5" t="s">
        <v>227</v>
      </c>
      <c r="C45" s="5" t="s">
        <v>228</v>
      </c>
      <c r="D45" s="4">
        <v>0</v>
      </c>
      <c r="E45" s="17">
        <v>1795000</v>
      </c>
    </row>
    <row r="46" spans="2:5" ht="25.5">
      <c r="B46" s="5" t="s">
        <v>229</v>
      </c>
      <c r="C46" s="5" t="s">
        <v>230</v>
      </c>
      <c r="D46" s="4">
        <v>0</v>
      </c>
      <c r="E46" s="17">
        <v>5200000</v>
      </c>
    </row>
    <row r="47" spans="2:5">
      <c r="B47" s="5" t="s">
        <v>231</v>
      </c>
      <c r="C47" s="5" t="s">
        <v>232</v>
      </c>
      <c r="D47" s="4">
        <v>0</v>
      </c>
      <c r="E47" s="17">
        <v>0</v>
      </c>
    </row>
    <row r="48" spans="2:5" ht="25.5">
      <c r="B48" s="5" t="s">
        <v>233</v>
      </c>
      <c r="C48" s="5" t="s">
        <v>234</v>
      </c>
      <c r="D48" s="4">
        <v>0</v>
      </c>
      <c r="E48" s="17">
        <v>2.7</v>
      </c>
    </row>
    <row r="49" spans="1:112">
      <c r="B49" s="5" t="s">
        <v>235</v>
      </c>
      <c r="C49" s="6" t="s">
        <v>187</v>
      </c>
      <c r="D49" s="4">
        <v>0</v>
      </c>
      <c r="E49" s="18">
        <v>795000</v>
      </c>
    </row>
    <row r="50" spans="1:112" ht="25.5">
      <c r="B50" s="5" t="s">
        <v>236</v>
      </c>
      <c r="C50" s="5" t="s">
        <v>237</v>
      </c>
      <c r="D50" s="4">
        <v>0</v>
      </c>
      <c r="E50" s="17">
        <v>795000</v>
      </c>
    </row>
    <row r="51" spans="1:112">
      <c r="B51" s="5" t="s">
        <v>238</v>
      </c>
      <c r="C51" s="5" t="s">
        <v>239</v>
      </c>
      <c r="D51" s="4">
        <v>0</v>
      </c>
      <c r="E51" s="17">
        <v>0</v>
      </c>
    </row>
    <row r="52" spans="1:112" ht="25.5">
      <c r="B52" s="5" t="s">
        <v>240</v>
      </c>
      <c r="C52" s="5" t="s">
        <v>241</v>
      </c>
      <c r="D52" s="4">
        <v>0</v>
      </c>
      <c r="E52" s="17">
        <v>0</v>
      </c>
    </row>
    <row r="53" spans="1:112">
      <c r="B53" s="5" t="s">
        <v>242</v>
      </c>
      <c r="C53" s="5" t="s">
        <v>243</v>
      </c>
      <c r="D53" s="4">
        <v>0</v>
      </c>
      <c r="E53" s="17">
        <v>0</v>
      </c>
    </row>
    <row r="54" spans="1:112" ht="25.5">
      <c r="B54" s="5" t="s">
        <v>244</v>
      </c>
      <c r="C54" s="5" t="s">
        <v>245</v>
      </c>
      <c r="D54" s="4">
        <v>0</v>
      </c>
      <c r="E54" s="17">
        <v>0</v>
      </c>
    </row>
    <row r="55" spans="1:112" ht="25.5">
      <c r="B55" s="5" t="s">
        <v>246</v>
      </c>
      <c r="C55" s="6" t="s">
        <v>247</v>
      </c>
      <c r="D55" s="4">
        <v>0</v>
      </c>
      <c r="E55" s="18">
        <v>6200002.7000000002</v>
      </c>
    </row>
    <row r="56" spans="1:112">
      <c r="B56" s="5" t="s">
        <v>248</v>
      </c>
      <c r="C56" s="5" t="s">
        <v>249</v>
      </c>
      <c r="D56" s="4">
        <v>0</v>
      </c>
      <c r="E56" s="17">
        <v>0</v>
      </c>
    </row>
    <row r="57" spans="1:112">
      <c r="B57" s="5" t="s">
        <v>250</v>
      </c>
      <c r="C57" s="6" t="s">
        <v>251</v>
      </c>
      <c r="D57" s="4">
        <v>0</v>
      </c>
      <c r="E57" s="18">
        <v>1883131.8000000017</v>
      </c>
      <c r="F57" s="13"/>
    </row>
    <row r="58" spans="1:112" ht="25.5">
      <c r="B58" s="5" t="s">
        <v>252</v>
      </c>
      <c r="C58" s="6" t="s">
        <v>253</v>
      </c>
      <c r="D58" s="4">
        <v>0</v>
      </c>
      <c r="E58" s="20">
        <v>507938.3</v>
      </c>
      <c r="F58" s="13"/>
    </row>
    <row r="59" spans="1:112" ht="25.5">
      <c r="B59" s="5" t="s">
        <v>254</v>
      </c>
      <c r="C59" s="6" t="s">
        <v>255</v>
      </c>
      <c r="D59" s="4">
        <v>0</v>
      </c>
      <c r="E59" s="20">
        <v>2391070.1</v>
      </c>
      <c r="F59" s="13"/>
    </row>
    <row r="60" spans="1:112">
      <c r="A60" t="s">
        <v>74</v>
      </c>
      <c r="B60" t="s">
        <v>74</v>
      </c>
      <c r="C60" t="s">
        <v>74</v>
      </c>
      <c r="D60" t="s">
        <v>74</v>
      </c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</row>
    <row r="61" spans="1:112">
      <c r="E61" s="15"/>
    </row>
    <row r="62" spans="1:112">
      <c r="E62" s="15"/>
    </row>
  </sheetData>
  <mergeCells count="1">
    <mergeCell ref="BH60:DH60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СБД</vt:lpstr>
      <vt:lpstr>ОДТ</vt:lpstr>
      <vt:lpstr>ӨӨТ</vt:lpstr>
      <vt:lpstr>МГТ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Dembereldowd Otgongerel</dc:creator>
  <cp:lastModifiedBy>Munkherdene</cp:lastModifiedBy>
  <dcterms:created xsi:type="dcterms:W3CDTF">2018-04-03T11:47:50Z</dcterms:created>
  <dcterms:modified xsi:type="dcterms:W3CDTF">2018-04-04T05:33:56Z</dcterms:modified>
</cp:coreProperties>
</file>