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3040" windowHeight="9264" tabRatio="866" activeTab="1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externalReferences>
    <externalReference r:id="rId6"/>
  </externalReferences>
  <definedNames>
    <definedName name="А1">#REF!</definedName>
  </definedNames>
  <calcPr calcId="152511"/>
</workbook>
</file>

<file path=xl/calcChain.xml><?xml version="1.0" encoding="utf-8"?>
<calcChain xmlns="http://schemas.openxmlformats.org/spreadsheetml/2006/main">
  <c r="D69" i="2" l="1"/>
  <c r="A59" i="5"/>
  <c r="A58" i="5"/>
  <c r="B39" i="3"/>
  <c r="A37" i="3"/>
  <c r="A77" i="2"/>
  <c r="A79" i="2"/>
  <c r="D30" i="4"/>
  <c r="E30" i="4"/>
  <c r="F30" i="4"/>
  <c r="D21" i="4"/>
  <c r="E21" i="4"/>
  <c r="F21" i="4"/>
  <c r="G21" i="4"/>
  <c r="H21" i="4"/>
  <c r="D19" i="4"/>
  <c r="E19" i="4"/>
  <c r="F19" i="4"/>
  <c r="G19" i="4"/>
  <c r="H19" i="4"/>
  <c r="D11" i="4"/>
  <c r="E11" i="4"/>
  <c r="F11" i="4"/>
  <c r="G11" i="4"/>
  <c r="H11" i="4"/>
  <c r="C11" i="4"/>
  <c r="C19" i="4" s="1"/>
  <c r="H23" i="4"/>
  <c r="H9" i="4"/>
  <c r="G27" i="4"/>
  <c r="D65" i="2"/>
  <c r="D22" i="2" l="1"/>
  <c r="C69" i="2"/>
  <c r="C65" i="2"/>
  <c r="C71" i="2" s="1"/>
  <c r="C55" i="2"/>
  <c r="C58" i="2" s="1"/>
  <c r="C41" i="2"/>
  <c r="C50" i="2" s="1"/>
  <c r="C40" i="2"/>
  <c r="C38" i="2"/>
  <c r="C24" i="2"/>
  <c r="C33" i="2" s="1"/>
  <c r="C21" i="2"/>
  <c r="C18" i="2"/>
  <c r="C22" i="2" s="1"/>
  <c r="C17" i="2"/>
  <c r="C59" i="2" l="1"/>
  <c r="C73" i="2" s="1"/>
  <c r="C34" i="2"/>
  <c r="D71" i="2" l="1"/>
  <c r="C48" i="5" l="1"/>
  <c r="C21" i="4"/>
  <c r="C30" i="4" s="1"/>
  <c r="A33" i="4" l="1"/>
  <c r="A35" i="4"/>
  <c r="C8" i="5" l="1"/>
  <c r="C15" i="5" l="1"/>
  <c r="C26" i="5" s="1"/>
  <c r="C55" i="5"/>
  <c r="C56" i="5"/>
  <c r="H28" i="4"/>
  <c r="H29" i="4"/>
  <c r="H26" i="4"/>
  <c r="H25" i="4"/>
  <c r="H24" i="4"/>
  <c r="H20" i="4"/>
  <c r="H18" i="4"/>
  <c r="H17" i="4"/>
  <c r="H16" i="4"/>
  <c r="H15" i="4"/>
  <c r="H14" i="4"/>
  <c r="H13" i="4"/>
  <c r="H12" i="4"/>
  <c r="H10" i="4"/>
  <c r="C9" i="3" l="1"/>
  <c r="C24" i="3" s="1"/>
  <c r="C26" i="3" l="1"/>
  <c r="C28" i="3" s="1"/>
  <c r="H27" i="4" l="1"/>
  <c r="D33" i="2" l="1"/>
  <c r="G22" i="4" l="1"/>
  <c r="G30" i="4" s="1"/>
  <c r="C28" i="5"/>
  <c r="C44" i="5"/>
  <c r="D58" i="2"/>
  <c r="A3" i="5"/>
  <c r="B3" i="4"/>
  <c r="A3" i="3"/>
  <c r="C3" i="3"/>
  <c r="C3" i="5" s="1"/>
  <c r="C36" i="5"/>
  <c r="D50" i="2"/>
  <c r="D34" i="2"/>
  <c r="H22" i="4" l="1"/>
  <c r="H30" i="4" s="1"/>
  <c r="C42" i="5"/>
  <c r="C53" i="5"/>
  <c r="D59" i="2"/>
  <c r="D73" i="2" s="1"/>
  <c r="G3" i="4"/>
  <c r="C54" i="5" l="1"/>
</calcChain>
</file>

<file path=xl/sharedStrings.xml><?xml version="1.0" encoding="utf-8"?>
<sst xmlns="http://schemas.openxmlformats.org/spreadsheetml/2006/main" count="272" uniqueCount="243">
  <si>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</si>
  <si>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</si>
  <si>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</si>
  <si>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</si>
  <si>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</si>
  <si>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</si>
  <si>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</si>
  <si>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</si>
  <si>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</si>
  <si>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</si>
  <si>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</si>
  <si>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</si>
  <si>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</si>
  <si>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</si>
  <si>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</si>
  <si>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</si>
  <si>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</si>
  <si>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</si>
  <si>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</si>
  <si>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</si>
  <si>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</si>
  <si>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</si>
  <si>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</si>
  <si>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</si>
  <si>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</si>
  <si>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</si>
  <si>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</si>
  <si>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</si>
  <si>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</si>
  <si>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</si>
  <si>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</si>
  <si>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</si>
  <si>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</si>
  <si>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</si>
  <si>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</si>
  <si>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</si>
  <si>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</si>
  <si>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</si>
  <si>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</si>
  <si>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</si>
  <si>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</si>
  <si>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</si>
  <si>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</si>
  <si>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</si>
  <si>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</si>
  <si>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</si>
  <si>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</si>
  <si>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</si>
  <si>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</si>
  <si>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</si>
  <si>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</si>
  <si>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</si>
  <si>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</si>
  <si>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</si>
  <si>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</si>
  <si>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</si>
  <si>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</si>
  <si>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</si>
  <si>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</si>
  <si>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</si>
  <si>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</si>
  <si>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</si>
  <si>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</si>
  <si>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</si>
  <si>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</si>
  <si>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</si>
  <si>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</si>
  <si>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</si>
  <si>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</si>
  <si>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</si>
  <si>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</si>
  <si>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</si>
  <si>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</si>
  <si>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</si>
  <si>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</si>
  <si>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</si>
  <si>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</si>
  <si>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</si>
  <si>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</si>
  <si>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</si>
  <si>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</si>
  <si>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</si>
  <si>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</si>
  <si>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</si>
  <si>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</si>
  <si>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</si>
  <si>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</si>
  <si>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</si>
  <si>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</si>
  <si>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</si>
  <si>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</si>
  <si>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</si>
  <si>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</si>
  <si>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</si>
  <si>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</si>
  <si>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</si>
  <si>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</si>
  <si>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</si>
  <si>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</si>
  <si>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</si>
  <si>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</si>
  <si>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</si>
  <si>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</si>
  <si>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</si>
  <si>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</si>
  <si>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</si>
  <si>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</si>
  <si>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</si>
  <si>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</si>
  <si>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</si>
  <si>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</si>
  <si>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</si>
  <si>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ҮЗҮҮЛЭЛТ</t>
  </si>
  <si>
    <t>Гадаад валютын хөрвүүлэлтийн нөөц</t>
  </si>
  <si>
    <t>Бүртгэлийн бодлогын өөрчлөлт</t>
  </si>
  <si>
    <t>Залруулсан  үлдэгдэл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</si>
  <si>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</si>
  <si>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</si>
  <si>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</si>
  <si>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</si>
  <si>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</si>
  <si>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</si>
  <si>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</si>
  <si>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</si>
  <si>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</si>
  <si>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</si>
  <si>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</si>
  <si>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</si>
  <si>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</si>
  <si>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</si>
  <si>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</si>
  <si>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</si>
  <si>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</si>
  <si>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</si>
  <si>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</si>
  <si>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</si>
  <si>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</si>
  <si>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</si>
  <si>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</si>
  <si>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</si>
  <si>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</si>
  <si>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</si>
  <si>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</si>
  <si>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</si>
  <si>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</si>
  <si>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</si>
  <si>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</si>
  <si>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</si>
  <si>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</si>
  <si>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</si>
  <si>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</si>
  <si>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</si>
  <si>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</si>
  <si>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</si>
  <si>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</si>
  <si>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</si>
  <si>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</si>
  <si>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</si>
  <si>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</si>
  <si>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</si>
  <si>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</si>
  <si>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</si>
  <si>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</si>
  <si>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</si>
  <si>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</si>
  <si>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</si>
  <si>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</si>
  <si>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</si>
  <si>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</si>
  <si>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</si>
  <si>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</si>
  <si>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</si>
  <si>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</si>
  <si>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</si>
  <si>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</si>
  <si>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</si>
  <si>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</si>
  <si>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</si>
  <si>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</si>
  <si>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</si>
  <si>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</si>
  <si>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</si>
  <si>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</si>
  <si>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</si>
  <si>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</si>
  <si>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</si>
  <si>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</si>
  <si>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</si>
  <si>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</si>
  <si>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</si>
  <si>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</si>
  <si>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</si>
  <si>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</si>
  <si>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</si>
  <si>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</si>
  <si>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</si>
  <si>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</si>
  <si>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</si>
  <si>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</si>
  <si>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</si>
  <si>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</si>
  <si>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</si>
  <si>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</si>
  <si>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</si>
  <si>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</si>
  <si>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</si>
  <si>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</si>
  <si>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</si>
  <si>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</si>
  <si>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Хувьцаат капитал</t>
  </si>
  <si>
    <t>Үлдэгдэл</t>
  </si>
  <si>
    <t>Өмчийн өөрчлөлт</t>
  </si>
  <si>
    <t>Татвар НДШ-ийн авлага</t>
  </si>
  <si>
    <t>Нийт дүн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</si>
  <si>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</si>
  <si>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</si>
  <si>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</si>
  <si>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</si>
  <si>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Хуримтлагдсан ашиг алдагдал</t>
  </si>
  <si>
    <t>бичиг хэргийн зардал</t>
  </si>
  <si>
    <t>Валютын ханшийн зөрүү</t>
  </si>
  <si>
    <t>Сангийн сайдын 2017 оны 12 дугаар сарын 28-ны өдрийн 386 тоот тушаалын 3 дугаар хавсралт</t>
  </si>
  <si>
    <t>Шуудангийн хаяг: ...................................................................................</t>
  </si>
  <si>
    <t>Хянаж хүлээн авсан байгууллагын нэр</t>
  </si>
  <si>
    <t xml:space="preserve">                              ......….......…………..-ийн </t>
  </si>
  <si>
    <t>.......... оны .......сарын ......ний өдөр</t>
  </si>
  <si>
    <t>(Байгууллагын нэр)</t>
  </si>
  <si>
    <t>06-р сарын 30</t>
  </si>
  <si>
    <t>Регистрийн дугаар: 2035987</t>
  </si>
  <si>
    <t>Хаяг: Хэнтий, Хэрлэн, 5-р баг, Өндөрхаан, 01 ......................................</t>
  </si>
  <si>
    <t>Утас:     77078282...................                                               Факс:.........................................</t>
  </si>
  <si>
    <t>"Өндөрхаан" ХК</t>
  </si>
  <si>
    <t xml:space="preserve">2022 ОНЫ ХАГАС ЖИЛИЙН </t>
  </si>
  <si>
    <t>Өндөрхаан ХК</t>
  </si>
  <si>
    <t>2022 оны хагас жилийн санхүүгийн тайлангийн</t>
  </si>
  <si>
    <t xml:space="preserve">  "Өндөрхаан" ХК</t>
  </si>
  <si>
    <t>2022 оны 06 сарын 30 өдөр</t>
  </si>
  <si>
    <t>Бусад авлага</t>
  </si>
  <si>
    <t>2022 оны 06-р сарын 30-ний үлдэгдэл</t>
  </si>
  <si>
    <t>2021 оны 12-р сарын 31 -ний үлдэгдэл</t>
  </si>
  <si>
    <t>2020 оны 12-р сарын 31-ний үлдэгдэл</t>
  </si>
  <si>
    <t xml:space="preserve">                Гүйцэтгэх захирал                    О. Амарболд ________ / …………………... /</t>
  </si>
  <si>
    <t xml:space="preserve">              Ерөнхий нягтлан бодогч          Б. Ундрал___________/……………………./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</si>
</sst>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b/>
      <sz val="48"/>
      <color indexed="9"/>
      <name val="Times New Roman Mon"/>
      <family val="1"/>
    </font>
    <font>
      <u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 Mon"/>
    </font>
    <font>
      <sz val="11"/>
      <color theme="1"/>
      <name val="Times New Roman Mon"/>
    </font>
    <font>
      <b/>
      <sz val="11"/>
      <name val="Times New Roman Mon"/>
    </font>
    <font>
      <sz val="11"/>
      <color rgb="FF000000"/>
      <name val="Times New Roman Mon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2" applyFont="1" applyAlignment="1">
      <alignment vertical="center"/>
    </xf>
    <xf numFmtId="165" fontId="3" fillId="0" borderId="0" xfId="3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0" borderId="0" xfId="2" applyFont="1" applyBorder="1"/>
    <xf numFmtId="43" fontId="3" fillId="0" borderId="0" xfId="3" applyFont="1" applyBorder="1"/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3" fontId="5" fillId="0" borderId="0" xfId="3" applyFont="1"/>
    <xf numFmtId="0" fontId="5" fillId="0" borderId="0" xfId="2" applyFont="1"/>
    <xf numFmtId="0" fontId="5" fillId="0" borderId="0" xfId="2" applyFont="1" applyBorder="1" applyAlignment="1">
      <alignment horizontal="center" wrapText="1"/>
    </xf>
    <xf numFmtId="0" fontId="5" fillId="0" borderId="0" xfId="2" applyFont="1" applyBorder="1" applyAlignment="1">
      <alignment wrapText="1"/>
    </xf>
    <xf numFmtId="43" fontId="5" fillId="0" borderId="0" xfId="3" applyNumberFormat="1" applyFont="1" applyBorder="1" applyAlignment="1">
      <alignment vertical="top" wrapText="1"/>
    </xf>
    <xf numFmtId="0" fontId="5" fillId="0" borderId="0" xfId="2" applyFont="1" applyAlignment="1">
      <alignment horizontal="center"/>
    </xf>
    <xf numFmtId="0" fontId="3" fillId="3" borderId="0" xfId="2" applyFont="1" applyFill="1"/>
    <xf numFmtId="43" fontId="3" fillId="3" borderId="0" xfId="4" applyFont="1" applyFill="1"/>
    <xf numFmtId="43" fontId="3" fillId="3" borderId="0" xfId="4" applyFont="1" applyFill="1" applyAlignment="1">
      <alignment horizontal="right" vertical="center"/>
    </xf>
    <xf numFmtId="0" fontId="3" fillId="3" borderId="0" xfId="2" applyFont="1" applyFill="1" applyBorder="1" applyAlignment="1">
      <alignment horizontal="left"/>
    </xf>
    <xf numFmtId="0" fontId="3" fillId="3" borderId="0" xfId="2" applyFont="1" applyFill="1" applyBorder="1"/>
    <xf numFmtId="43" fontId="3" fillId="3" borderId="0" xfId="4" applyFont="1" applyFill="1" applyBorder="1" applyAlignment="1">
      <alignment horizontal="right"/>
    </xf>
    <xf numFmtId="0" fontId="5" fillId="3" borderId="0" xfId="2" applyFont="1" applyFill="1"/>
    <xf numFmtId="0" fontId="5" fillId="3" borderId="0" xfId="2" applyFont="1" applyFill="1" applyBorder="1" applyAlignment="1">
      <alignment wrapText="1"/>
    </xf>
    <xf numFmtId="43" fontId="5" fillId="3" borderId="0" xfId="4" applyFont="1" applyFill="1" applyBorder="1" applyAlignment="1">
      <alignment vertical="top" wrapText="1"/>
    </xf>
    <xf numFmtId="0" fontId="5" fillId="3" borderId="0" xfId="2" applyFont="1" applyFill="1" applyAlignment="1">
      <alignment horizontal="left" vertical="center"/>
    </xf>
    <xf numFmtId="0" fontId="3" fillId="0" borderId="0" xfId="2" applyFont="1" applyAlignment="1">
      <alignment horizontal="center"/>
    </xf>
    <xf numFmtId="0" fontId="5" fillId="3" borderId="0" xfId="2" applyFont="1" applyFill="1" applyAlignment="1">
      <alignment horizontal="left"/>
    </xf>
    <xf numFmtId="0" fontId="5" fillId="3" borderId="0" xfId="2" applyFont="1" applyFill="1" applyAlignment="1">
      <alignment vertical="center"/>
    </xf>
    <xf numFmtId="0" fontId="5" fillId="3" borderId="0" xfId="2" applyFont="1" applyFill="1" applyBorder="1" applyAlignment="1">
      <alignment horizontal="left" wrapText="1"/>
    </xf>
    <xf numFmtId="0" fontId="3" fillId="3" borderId="0" xfId="2" applyFont="1" applyFill="1" applyAlignment="1">
      <alignment horizontal="left"/>
    </xf>
    <xf numFmtId="0" fontId="11" fillId="0" borderId="0" xfId="2" applyFont="1" applyAlignment="1">
      <alignment vertical="center"/>
    </xf>
    <xf numFmtId="43" fontId="11" fillId="0" borderId="0" xfId="1" applyFont="1" applyAlignment="1">
      <alignment vertical="center"/>
    </xf>
    <xf numFmtId="43" fontId="11" fillId="0" borderId="0" xfId="1" applyFont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43" fontId="11" fillId="0" borderId="0" xfId="1" applyFont="1" applyBorder="1" applyAlignment="1">
      <alignment horizontal="right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0" fillId="0" borderId="0" xfId="2" applyNumberFormat="1" applyFont="1" applyAlignment="1">
      <alignment vertical="center"/>
    </xf>
    <xf numFmtId="43" fontId="11" fillId="0" borderId="3" xfId="1" applyFont="1" applyBorder="1" applyAlignment="1">
      <alignment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justify" vertical="center"/>
    </xf>
    <xf numFmtId="165" fontId="3" fillId="3" borderId="0" xfId="3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165" fontId="3" fillId="3" borderId="0" xfId="3" applyNumberFormat="1" applyFont="1" applyFill="1" applyAlignment="1">
      <alignment horizontal="right" vertical="center"/>
    </xf>
    <xf numFmtId="0" fontId="3" fillId="3" borderId="5" xfId="2" applyFont="1" applyFill="1" applyBorder="1" applyAlignment="1">
      <alignment vertical="center"/>
    </xf>
    <xf numFmtId="165" fontId="3" fillId="3" borderId="5" xfId="3" applyNumberFormat="1" applyFont="1" applyFill="1" applyBorder="1" applyAlignment="1">
      <alignment vertical="center"/>
    </xf>
    <xf numFmtId="165" fontId="3" fillId="3" borderId="5" xfId="3" applyNumberFormat="1" applyFont="1" applyFill="1" applyBorder="1" applyAlignment="1">
      <alignment horizontal="right" vertical="center"/>
    </xf>
    <xf numFmtId="0" fontId="3" fillId="3" borderId="6" xfId="2" applyFont="1" applyFill="1" applyBorder="1" applyAlignment="1">
      <alignment vertical="center"/>
    </xf>
    <xf numFmtId="165" fontId="3" fillId="3" borderId="0" xfId="3" applyNumberFormat="1" applyFont="1" applyFill="1" applyBorder="1" applyAlignment="1">
      <alignment vertical="center"/>
    </xf>
    <xf numFmtId="165" fontId="3" fillId="3" borderId="0" xfId="3" applyNumberFormat="1" applyFont="1" applyFill="1" applyBorder="1" applyAlignment="1">
      <alignment horizontal="right" vertical="center"/>
    </xf>
    <xf numFmtId="43" fontId="3" fillId="3" borderId="0" xfId="1" applyFont="1" applyFill="1" applyAlignment="1">
      <alignment vertical="center"/>
    </xf>
    <xf numFmtId="0" fontId="5" fillId="3" borderId="0" xfId="2" applyFont="1" applyFill="1" applyBorder="1" applyAlignment="1">
      <alignment horizontal="right" vertical="center" wrapText="1"/>
    </xf>
    <xf numFmtId="43" fontId="5" fillId="3" borderId="0" xfId="3" applyNumberFormat="1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43" fontId="16" fillId="3" borderId="3" xfId="1" applyFont="1" applyFill="1" applyBorder="1" applyAlignment="1">
      <alignment vertical="center"/>
    </xf>
    <xf numFmtId="164" fontId="11" fillId="0" borderId="0" xfId="2" applyNumberFormat="1" applyFont="1" applyAlignment="1">
      <alignment vertical="center"/>
    </xf>
    <xf numFmtId="0" fontId="10" fillId="0" borderId="3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0" fontId="12" fillId="0" borderId="0" xfId="0" applyFont="1"/>
    <xf numFmtId="0" fontId="17" fillId="0" borderId="0" xfId="2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0" fillId="0" borderId="0" xfId="2" applyFont="1"/>
    <xf numFmtId="0" fontId="17" fillId="0" borderId="0" xfId="2" applyFont="1" applyBorder="1" applyAlignment="1">
      <alignment horizontal="center" vertical="center" wrapText="1"/>
    </xf>
    <xf numFmtId="0" fontId="17" fillId="0" borderId="0" xfId="2" applyFont="1" applyBorder="1"/>
    <xf numFmtId="0" fontId="12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17" fillId="0" borderId="0" xfId="2" applyFont="1" applyFill="1" applyBorder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7" fillId="0" borderId="0" xfId="2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3" fontId="3" fillId="0" borderId="0" xfId="3" applyFont="1" applyAlignment="1">
      <alignment horizontal="center"/>
    </xf>
    <xf numFmtId="0" fontId="5" fillId="3" borderId="0" xfId="2" applyFont="1" applyFill="1" applyAlignment="1">
      <alignment horizontal="center"/>
    </xf>
    <xf numFmtId="4" fontId="23" fillId="0" borderId="3" xfId="0" applyNumberFormat="1" applyFont="1" applyBorder="1" applyAlignment="1">
      <alignment wrapText="1"/>
    </xf>
    <xf numFmtId="0" fontId="24" fillId="3" borderId="3" xfId="2" applyFont="1" applyFill="1" applyBorder="1" applyAlignment="1">
      <alignment vertical="center" wrapText="1"/>
    </xf>
    <xf numFmtId="4" fontId="25" fillId="0" borderId="3" xfId="0" applyNumberFormat="1" applyFont="1" applyBorder="1" applyAlignment="1">
      <alignment wrapText="1"/>
    </xf>
    <xf numFmtId="0" fontId="24" fillId="3" borderId="3" xfId="2" applyFont="1" applyFill="1" applyBorder="1" applyAlignment="1">
      <alignment vertical="center"/>
    </xf>
    <xf numFmtId="0" fontId="26" fillId="3" borderId="3" xfId="2" applyFont="1" applyFill="1" applyBorder="1" applyAlignment="1">
      <alignment horizontal="center" vertical="center" wrapText="1"/>
    </xf>
    <xf numFmtId="165" fontId="24" fillId="3" borderId="3" xfId="3" applyNumberFormat="1" applyFont="1" applyFill="1" applyBorder="1" applyAlignment="1">
      <alignment horizontal="center" vertical="center" wrapText="1"/>
    </xf>
    <xf numFmtId="165" fontId="24" fillId="3" borderId="3" xfId="3" applyNumberFormat="1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3" xfId="3" applyNumberFormat="1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vertical="center" wrapText="1"/>
    </xf>
    <xf numFmtId="0" fontId="26" fillId="3" borderId="3" xfId="2" applyFont="1" applyFill="1" applyBorder="1" applyAlignment="1">
      <alignment horizontal="right" vertical="center" wrapText="1"/>
    </xf>
    <xf numFmtId="0" fontId="26" fillId="3" borderId="3" xfId="2" applyFont="1" applyFill="1" applyBorder="1" applyAlignment="1">
      <alignment horizontal="left" vertical="center" wrapText="1"/>
    </xf>
    <xf numFmtId="0" fontId="24" fillId="3" borderId="3" xfId="2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43" fontId="11" fillId="0" borderId="0" xfId="1" applyFont="1" applyBorder="1" applyAlignment="1">
      <alignment vertical="center" wrapText="1"/>
    </xf>
    <xf numFmtId="0" fontId="3" fillId="0" borderId="0" xfId="2" applyFont="1" applyBorder="1" applyAlignment="1">
      <alignment horizontal="left" vertical="center" indent="8"/>
    </xf>
    <xf numFmtId="0" fontId="3" fillId="0" borderId="0" xfId="2" applyFont="1" applyBorder="1" applyAlignment="1">
      <alignment horizontal="left" vertical="center" indent="8"/>
    </xf>
    <xf numFmtId="165" fontId="3" fillId="0" borderId="0" xfId="3" applyNumberFormat="1" applyFont="1" applyBorder="1" applyAlignment="1">
      <alignment horizontal="left" vertical="center" indent="8"/>
    </xf>
    <xf numFmtId="43" fontId="24" fillId="3" borderId="3" xfId="4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left" wrapText="1"/>
    </xf>
    <xf numFmtId="0" fontId="26" fillId="3" borderId="3" xfId="2" applyFont="1" applyFill="1" applyBorder="1" applyAlignment="1">
      <alignment wrapText="1"/>
    </xf>
    <xf numFmtId="43" fontId="26" fillId="3" borderId="3" xfId="4" applyFont="1" applyFill="1" applyBorder="1" applyAlignment="1">
      <alignment vertical="top" wrapText="1"/>
    </xf>
    <xf numFmtId="43" fontId="26" fillId="3" borderId="3" xfId="2" applyNumberFormat="1" applyFont="1" applyFill="1" applyBorder="1"/>
    <xf numFmtId="0" fontId="24" fillId="3" borderId="3" xfId="2" applyFont="1" applyFill="1" applyBorder="1" applyAlignment="1">
      <alignment horizontal="left" wrapText="1"/>
    </xf>
    <xf numFmtId="0" fontId="24" fillId="3" borderId="3" xfId="2" applyFont="1" applyFill="1" applyBorder="1" applyAlignment="1">
      <alignment wrapText="1"/>
    </xf>
    <xf numFmtId="43" fontId="24" fillId="3" borderId="3" xfId="4" applyFont="1" applyFill="1" applyBorder="1"/>
    <xf numFmtId="43" fontId="24" fillId="3" borderId="3" xfId="4" applyFont="1" applyFill="1" applyBorder="1" applyAlignment="1">
      <alignment vertical="top" wrapText="1"/>
    </xf>
    <xf numFmtId="43" fontId="27" fillId="3" borderId="3" xfId="1" applyFont="1" applyFill="1" applyBorder="1" applyAlignment="1">
      <alignment vertical="center"/>
    </xf>
    <xf numFmtId="49" fontId="26" fillId="3" borderId="3" xfId="2" applyNumberFormat="1" applyFont="1" applyFill="1" applyBorder="1" applyAlignment="1">
      <alignment horizontal="left" vertical="center" wrapText="1"/>
    </xf>
    <xf numFmtId="43" fontId="26" fillId="3" borderId="3" xfId="7" applyFont="1" applyFill="1" applyBorder="1" applyAlignment="1">
      <alignment vertical="center" wrapText="1"/>
    </xf>
    <xf numFmtId="43" fontId="26" fillId="3" borderId="3" xfId="4" applyFont="1" applyFill="1" applyBorder="1" applyAlignment="1">
      <alignment vertical="center" wrapText="1"/>
    </xf>
    <xf numFmtId="0" fontId="26" fillId="3" borderId="3" xfId="2" applyFont="1" applyFill="1" applyBorder="1" applyAlignment="1">
      <alignment vertical="top" wrapText="1"/>
    </xf>
    <xf numFmtId="0" fontId="26" fillId="3" borderId="3" xfId="2" applyFont="1" applyFill="1" applyBorder="1" applyAlignment="1">
      <alignment horizontal="left" vertical="top" wrapText="1"/>
    </xf>
    <xf numFmtId="0" fontId="24" fillId="0" borderId="3" xfId="2" applyFont="1" applyBorder="1" applyAlignment="1">
      <alignment horizontal="center" vertical="center" wrapText="1"/>
    </xf>
    <xf numFmtId="43" fontId="24" fillId="0" borderId="3" xfId="3" applyFont="1" applyBorder="1" applyAlignment="1">
      <alignment horizontal="center" vertical="center" wrapText="1"/>
    </xf>
    <xf numFmtId="43" fontId="26" fillId="0" borderId="3" xfId="3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wrapText="1"/>
    </xf>
    <xf numFmtId="0" fontId="26" fillId="0" borderId="3" xfId="2" applyFont="1" applyBorder="1" applyAlignment="1">
      <alignment wrapText="1"/>
    </xf>
    <xf numFmtId="43" fontId="26" fillId="0" borderId="3" xfId="3" applyNumberFormat="1" applyFont="1" applyBorder="1" applyAlignment="1">
      <alignment vertical="top" wrapText="1"/>
    </xf>
    <xf numFmtId="0" fontId="24" fillId="0" borderId="3" xfId="2" applyFont="1" applyBorder="1" applyAlignment="1">
      <alignment horizontal="center" wrapText="1"/>
    </xf>
    <xf numFmtId="0" fontId="24" fillId="0" borderId="3" xfId="2" applyFont="1" applyBorder="1" applyAlignment="1">
      <alignment wrapText="1"/>
    </xf>
    <xf numFmtId="43" fontId="24" fillId="0" borderId="3" xfId="3" applyNumberFormat="1" applyFont="1" applyBorder="1" applyAlignment="1">
      <alignment vertical="top" wrapText="1"/>
    </xf>
    <xf numFmtId="0" fontId="26" fillId="0" borderId="3" xfId="2" applyFont="1" applyBorder="1" applyAlignment="1">
      <alignment horizontal="left" wrapText="1"/>
    </xf>
    <xf numFmtId="43" fontId="24" fillId="0" borderId="10" xfId="3" applyFont="1" applyBorder="1" applyAlignment="1">
      <alignment horizontal="center" vertical="center" wrapText="1"/>
    </xf>
    <xf numFmtId="43" fontId="24" fillId="0" borderId="11" xfId="3" applyFont="1" applyBorder="1" applyAlignment="1">
      <alignment horizontal="center" vertical="center" wrapText="1"/>
    </xf>
    <xf numFmtId="43" fontId="24" fillId="0" borderId="12" xfId="3" applyFont="1" applyBorder="1" applyAlignment="1">
      <alignment horizontal="center" vertical="center" wrapText="1"/>
    </xf>
    <xf numFmtId="165" fontId="24" fillId="3" borderId="3" xfId="3" applyNumberFormat="1" applyFont="1" applyFill="1" applyBorder="1" applyAlignment="1">
      <alignment horizontal="right" vertical="center" wrapText="1"/>
    </xf>
    <xf numFmtId="43" fontId="24" fillId="3" borderId="3" xfId="2" applyNumberFormat="1" applyFont="1" applyFill="1" applyBorder="1" applyAlignment="1">
      <alignment horizontal="right" vertical="center"/>
    </xf>
    <xf numFmtId="4" fontId="25" fillId="0" borderId="3" xfId="0" applyNumberFormat="1" applyFont="1" applyBorder="1" applyAlignment="1">
      <alignment horizontal="right" wrapText="1"/>
    </xf>
    <xf numFmtId="43" fontId="24" fillId="3" borderId="3" xfId="4" applyFont="1" applyFill="1" applyBorder="1" applyAlignment="1">
      <alignment horizontal="right" vertical="center"/>
    </xf>
    <xf numFmtId="43" fontId="24" fillId="3" borderId="3" xfId="3" applyFont="1" applyFill="1" applyBorder="1" applyAlignment="1">
      <alignment horizontal="right"/>
    </xf>
    <xf numFmtId="43" fontId="26" fillId="3" borderId="3" xfId="1" applyFont="1" applyFill="1" applyBorder="1" applyAlignment="1">
      <alignment horizontal="right" vertical="center" wrapText="1"/>
    </xf>
    <xf numFmtId="43" fontId="24" fillId="3" borderId="3" xfId="3" applyNumberFormat="1" applyFont="1" applyFill="1" applyBorder="1" applyAlignment="1">
      <alignment horizontal="right" vertical="center" wrapText="1"/>
    </xf>
    <xf numFmtId="43" fontId="26" fillId="3" borderId="3" xfId="3" applyNumberFormat="1" applyFont="1" applyFill="1" applyBorder="1" applyAlignment="1">
      <alignment horizontal="right" vertical="center" wrapText="1"/>
    </xf>
    <xf numFmtId="43" fontId="24" fillId="3" borderId="3" xfId="1" applyFont="1" applyFill="1" applyBorder="1" applyAlignment="1">
      <alignment horizontal="right" vertical="center"/>
    </xf>
    <xf numFmtId="0" fontId="26" fillId="0" borderId="0" xfId="2" applyFont="1" applyBorder="1" applyAlignment="1">
      <alignment horizontal="center" wrapText="1"/>
    </xf>
    <xf numFmtId="0" fontId="26" fillId="0" borderId="0" xfId="2" applyFont="1" applyBorder="1" applyAlignment="1">
      <alignment wrapText="1"/>
    </xf>
    <xf numFmtId="43" fontId="26" fillId="0" borderId="0" xfId="3" applyNumberFormat="1" applyFont="1" applyBorder="1" applyAlignment="1">
      <alignment vertical="top" wrapText="1"/>
    </xf>
    <xf numFmtId="43" fontId="11" fillId="0" borderId="3" xfId="1" applyFont="1" applyBorder="1" applyAlignment="1">
      <alignment horizontal="center" vertical="center" wrapText="1"/>
    </xf>
    <xf numFmtId="0" fontId="11" fillId="0" borderId="3" xfId="2" applyFont="1" applyBorder="1" applyAlignment="1">
      <alignment vertical="center" wrapText="1"/>
    </xf>
    <xf numFmtId="43" fontId="26" fillId="3" borderId="3" xfId="3" applyFont="1" applyFill="1" applyBorder="1"/>
  </cellXfs>
  <cellStyles count="43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14</xdr:row>
      <xdr:rowOff>19050</xdr:rowOff>
    </xdr:from>
    <xdr:to>
      <xdr:col>2</xdr:col>
      <xdr:colOff>19050</xdr:colOff>
      <xdr:row>18</xdr:row>
      <xdr:rowOff>47625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76225" y="2647950"/>
          <a:ext cx="9620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198120</xdr:colOff>
      <xdr:row>65</xdr:row>
      <xdr:rowOff>15240</xdr:rowOff>
    </xdr:from>
    <xdr:to>
      <xdr:col>9</xdr:col>
      <xdr:colOff>531495</xdr:colOff>
      <xdr:row>82</xdr:row>
      <xdr:rowOff>142876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8120" y="11971020"/>
          <a:ext cx="5956935" cy="3107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Удирдах зөвлөлийн дарга/Гүйцэтгэх захирал Отгонбаяр овогтой Амарболд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ерөнхий нягтлан бодогч Баасансүрэн овогтой Ундрал бид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202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оны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06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сарын 3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0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үнэн зөв, бүрэн тусгасан болохыг баталж байна. 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үйл ажиллагааны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бодит үнээр үнэлэгдсэн 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эзэмшилд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байдаг бөгөөд орхигдсон зүйл үгүй болно.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88;&#1076;%20&#1051;&#1072;&#1081;&#1092;%20&#1061;&#1050;\&#1058;&#1072;&#1081;&#1083;&#1072;&#1085;\2021%20&#1086;&#1085;\2021%20&#1086;&#1085;%204%20&#1088;%20&#1091;&#1083;&#1080;&#1088;&#1072;&#1083;\Undurkhaan%20JS-FS-2021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үйлгээ баланс-анх"/>
      <sheetName val="Гүйлгээ баланс-зассан"/>
      <sheetName val="Ерөнхий журнал"/>
      <sheetName val="FS"/>
      <sheetName val="IS"/>
      <sheetName val="CFS"/>
      <sheetName val="SE"/>
      <sheetName val="Авлага&amp;Өглөг"/>
      <sheetName val="Зардлын задаргаа"/>
      <sheetName val="FS&amp;IS"/>
      <sheetName val="Койн"/>
      <sheetName val="ЗЗҮ"/>
      <sheetName val="Хувьцаа-өртөг"/>
    </sheetNames>
    <sheetDataSet>
      <sheetData sheetId="0">
        <row r="41">
          <cell r="G41">
            <v>500461.23</v>
          </cell>
        </row>
        <row r="42">
          <cell r="G42">
            <v>799981.98</v>
          </cell>
        </row>
      </sheetData>
      <sheetData sheetId="1"/>
      <sheetData sheetId="2"/>
      <sheetData sheetId="3">
        <row r="7">
          <cell r="C7">
            <v>34330000</v>
          </cell>
        </row>
        <row r="8">
          <cell r="D8">
            <v>142627.20000000001</v>
          </cell>
        </row>
        <row r="9">
          <cell r="D9">
            <v>2833164</v>
          </cell>
        </row>
        <row r="12">
          <cell r="D12">
            <v>100504000</v>
          </cell>
        </row>
        <row r="18">
          <cell r="D18">
            <v>3499900</v>
          </cell>
        </row>
        <row r="32">
          <cell r="D32">
            <v>136489064</v>
          </cell>
        </row>
        <row r="49">
          <cell r="D49">
            <v>3499900</v>
          </cell>
        </row>
        <row r="62">
          <cell r="D62">
            <v>-44996961.200000003</v>
          </cell>
        </row>
      </sheetData>
      <sheetData sheetId="4">
        <row r="10">
          <cell r="C10">
            <v>37951800</v>
          </cell>
        </row>
      </sheetData>
      <sheetData sheetId="5">
        <row r="12">
          <cell r="C12">
            <v>5824664.29</v>
          </cell>
        </row>
      </sheetData>
      <sheetData sheetId="6">
        <row r="3">
          <cell r="C3">
            <v>11187900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67" zoomScaleNormal="90" zoomScalePageLayoutView="90" workbookViewId="0">
      <selection activeCell="N17" sqref="N17"/>
    </sheetView>
  </sheetViews>
  <sheetFormatPr defaultColWidth="9.109375" defaultRowHeight="13.8"/>
  <cols>
    <col min="1" max="16384" width="9.109375" style="6"/>
  </cols>
  <sheetData>
    <row r="1" spans="1:10" s="70" customFormat="1" ht="15" customHeight="1">
      <c r="A1" s="69"/>
      <c r="B1" s="69"/>
      <c r="C1" s="69"/>
      <c r="D1" s="69"/>
      <c r="E1" s="69"/>
      <c r="F1" s="82" t="s">
        <v>221</v>
      </c>
      <c r="G1" s="82"/>
      <c r="H1" s="82"/>
      <c r="I1" s="82"/>
      <c r="J1" s="71"/>
    </row>
    <row r="2" spans="1:10" s="70" customFormat="1">
      <c r="A2" s="69"/>
      <c r="B2" s="69"/>
      <c r="C2" s="69"/>
      <c r="D2" s="69"/>
      <c r="E2" s="69"/>
      <c r="F2" s="82"/>
      <c r="G2" s="82"/>
      <c r="H2" s="82"/>
      <c r="I2" s="82"/>
      <c r="J2" s="71"/>
    </row>
    <row r="3" spans="1:10" s="70" customFormat="1">
      <c r="A3" s="69"/>
      <c r="B3" s="69"/>
      <c r="C3" s="69"/>
      <c r="D3" s="69"/>
      <c r="E3" s="69"/>
      <c r="F3" s="82"/>
      <c r="G3" s="82"/>
      <c r="H3" s="82"/>
      <c r="I3" s="82"/>
      <c r="J3" s="71"/>
    </row>
    <row r="4" spans="1:10" s="70" customFormat="1">
      <c r="A4" s="69"/>
      <c r="B4" s="69"/>
      <c r="C4" s="69"/>
      <c r="D4" s="69"/>
      <c r="E4" s="69"/>
      <c r="F4" s="69"/>
      <c r="G4" s="69"/>
      <c r="H4" s="69"/>
      <c r="I4" s="69"/>
    </row>
    <row r="5" spans="1:10" s="70" customFormat="1">
      <c r="A5" s="87" t="s">
        <v>228</v>
      </c>
      <c r="B5" s="87"/>
      <c r="C5" s="87"/>
      <c r="D5" s="87"/>
      <c r="E5" s="87"/>
      <c r="F5" s="87"/>
      <c r="G5" s="69"/>
      <c r="H5" s="69"/>
      <c r="I5" s="69"/>
    </row>
    <row r="6" spans="1:10" s="70" customFormat="1">
      <c r="A6" s="72"/>
      <c r="B6" s="72"/>
      <c r="C6" s="72"/>
      <c r="D6" s="69"/>
      <c r="E6" s="69"/>
      <c r="F6" s="69"/>
      <c r="G6" s="69"/>
      <c r="H6" s="69"/>
      <c r="I6" s="69"/>
    </row>
    <row r="7" spans="1:10" s="70" customFormat="1">
      <c r="A7" s="72" t="s">
        <v>229</v>
      </c>
      <c r="B7" s="72"/>
      <c r="C7" s="72"/>
      <c r="D7" s="69"/>
      <c r="E7" s="69"/>
      <c r="F7" s="69"/>
      <c r="G7" s="69"/>
      <c r="H7" s="69"/>
      <c r="I7" s="69"/>
    </row>
    <row r="8" spans="1:10" s="70" customFormat="1">
      <c r="A8" s="72" t="s">
        <v>222</v>
      </c>
      <c r="B8" s="72"/>
      <c r="C8" s="72"/>
      <c r="D8" s="69"/>
      <c r="E8" s="69"/>
      <c r="F8" s="69"/>
      <c r="G8" s="69"/>
      <c r="H8" s="69"/>
      <c r="I8" s="69"/>
    </row>
    <row r="9" spans="1:10" s="70" customFormat="1">
      <c r="A9" s="72" t="s">
        <v>230</v>
      </c>
      <c r="B9" s="72"/>
      <c r="C9" s="72"/>
      <c r="D9" s="69"/>
      <c r="E9" s="69"/>
      <c r="F9" s="69"/>
      <c r="G9" s="69"/>
      <c r="H9" s="69"/>
      <c r="I9" s="69"/>
    </row>
    <row r="14" spans="1:10" ht="14.4" thickBot="1"/>
    <row r="15" spans="1:10">
      <c r="B15" s="94" t="s">
        <v>12</v>
      </c>
    </row>
    <row r="16" spans="1:10">
      <c r="B16" s="95"/>
    </row>
    <row r="17" spans="1:9">
      <c r="B17" s="95"/>
    </row>
    <row r="18" spans="1:9" ht="14.4" thickBot="1">
      <c r="B18" s="96"/>
    </row>
    <row r="20" spans="1:9">
      <c r="A20" s="18"/>
    </row>
    <row r="22" spans="1:9" ht="17.399999999999999">
      <c r="A22" s="97"/>
      <c r="B22" s="97"/>
      <c r="C22" s="97"/>
      <c r="D22" s="97"/>
      <c r="E22" s="97"/>
      <c r="F22" s="97"/>
      <c r="G22" s="97"/>
      <c r="H22" s="97"/>
    </row>
    <row r="23" spans="1:9" s="70" customFormat="1" ht="24.6">
      <c r="A23" s="98" t="s">
        <v>231</v>
      </c>
      <c r="B23" s="98"/>
      <c r="C23" s="98"/>
      <c r="D23" s="98"/>
      <c r="E23" s="98"/>
      <c r="F23" s="98"/>
      <c r="G23" s="98"/>
      <c r="H23" s="98"/>
      <c r="I23" s="69"/>
    </row>
    <row r="24" spans="1:9" s="73" customFormat="1" ht="18">
      <c r="A24" s="91" t="s">
        <v>232</v>
      </c>
      <c r="B24" s="91"/>
      <c r="C24" s="91"/>
      <c r="D24" s="91"/>
      <c r="E24" s="91"/>
      <c r="F24" s="91"/>
      <c r="G24" s="91"/>
      <c r="H24" s="91"/>
      <c r="I24" s="69"/>
    </row>
    <row r="25" spans="1:9" s="73" customFormat="1" ht="18">
      <c r="A25" s="91" t="s">
        <v>140</v>
      </c>
      <c r="B25" s="91"/>
      <c r="C25" s="91"/>
      <c r="D25" s="91"/>
      <c r="E25" s="91"/>
      <c r="F25" s="91"/>
      <c r="G25" s="91"/>
      <c r="H25" s="91"/>
      <c r="I25" s="69"/>
    </row>
    <row r="26" spans="1:9" s="70" customFormat="1">
      <c r="A26" s="69"/>
      <c r="B26" s="69"/>
      <c r="C26" s="69"/>
      <c r="D26" s="69"/>
      <c r="E26" s="69"/>
      <c r="F26" s="69"/>
      <c r="G26" s="69"/>
      <c r="H26" s="69"/>
      <c r="I26" s="69"/>
    </row>
    <row r="27" spans="1:9" s="70" customFormat="1">
      <c r="A27" s="69"/>
      <c r="B27" s="69"/>
      <c r="C27" s="69"/>
      <c r="D27" s="69"/>
      <c r="E27" s="69"/>
      <c r="F27" s="69"/>
      <c r="G27" s="69"/>
      <c r="H27" s="69"/>
      <c r="I27" s="69"/>
    </row>
    <row r="28" spans="1:9" s="70" customForma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s="70" customFormat="1">
      <c r="A29" s="69"/>
      <c r="B29" s="69"/>
      <c r="C29" s="69"/>
      <c r="D29" s="69"/>
      <c r="E29" s="69"/>
      <c r="F29" s="69"/>
      <c r="G29" s="69"/>
      <c r="H29" s="69"/>
      <c r="I29" s="69"/>
    </row>
    <row r="30" spans="1:9" s="70" customForma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s="74" customFormat="1">
      <c r="A31" s="88" t="s">
        <v>223</v>
      </c>
      <c r="B31" s="88"/>
      <c r="C31" s="88"/>
      <c r="D31" s="88"/>
      <c r="E31" s="88" t="s">
        <v>141</v>
      </c>
      <c r="F31" s="88"/>
      <c r="G31" s="83" t="s">
        <v>142</v>
      </c>
      <c r="H31" s="84"/>
      <c r="I31" s="85"/>
    </row>
    <row r="32" spans="1:9" s="75" customFormat="1">
      <c r="A32" s="88"/>
      <c r="B32" s="88"/>
      <c r="C32" s="88"/>
      <c r="D32" s="88"/>
      <c r="E32" s="88"/>
      <c r="F32" s="88"/>
      <c r="G32" s="83"/>
      <c r="H32" s="84"/>
      <c r="I32" s="85"/>
    </row>
    <row r="33" spans="1:9" s="75" customFormat="1">
      <c r="A33" s="88"/>
      <c r="B33" s="88"/>
      <c r="C33" s="88"/>
      <c r="D33" s="88"/>
      <c r="E33" s="88"/>
      <c r="F33" s="88"/>
      <c r="G33" s="83"/>
      <c r="H33" s="84"/>
      <c r="I33" s="85"/>
    </row>
    <row r="34" spans="1:9" s="75" customFormat="1">
      <c r="A34" s="88"/>
      <c r="B34" s="88"/>
      <c r="C34" s="88"/>
      <c r="D34" s="88"/>
      <c r="E34" s="88"/>
      <c r="F34" s="88"/>
      <c r="G34" s="83"/>
      <c r="H34" s="84"/>
      <c r="I34" s="85"/>
    </row>
    <row r="35" spans="1:9" s="75" customFormat="1">
      <c r="A35" s="88"/>
      <c r="B35" s="88"/>
      <c r="C35" s="88"/>
      <c r="D35" s="88"/>
      <c r="E35" s="88"/>
      <c r="F35" s="88"/>
      <c r="G35" s="83"/>
      <c r="H35" s="84"/>
      <c r="I35" s="85"/>
    </row>
    <row r="36" spans="1:9" s="75" customFormat="1">
      <c r="A36" s="88"/>
      <c r="B36" s="88"/>
      <c r="C36" s="88"/>
      <c r="D36" s="88"/>
      <c r="E36" s="88"/>
      <c r="F36" s="88"/>
      <c r="G36" s="83"/>
      <c r="H36" s="84"/>
      <c r="I36" s="85"/>
    </row>
    <row r="37" spans="1:9" s="75" customFormat="1">
      <c r="A37" s="76"/>
      <c r="B37" s="76"/>
      <c r="C37" s="76"/>
      <c r="D37" s="69"/>
      <c r="E37" s="69"/>
      <c r="F37" s="69"/>
      <c r="G37" s="69"/>
      <c r="H37" s="69"/>
      <c r="I37" s="69"/>
    </row>
    <row r="38" spans="1:9" s="75" customFormat="1">
      <c r="A38" s="76"/>
      <c r="B38" s="76"/>
      <c r="C38" s="76"/>
      <c r="D38" s="69"/>
      <c r="E38" s="69"/>
      <c r="F38" s="69"/>
      <c r="G38" s="69"/>
      <c r="H38" s="69"/>
      <c r="I38" s="69"/>
    </row>
    <row r="39" spans="1:9" s="75" customFormat="1">
      <c r="A39" s="76"/>
      <c r="B39" s="76"/>
      <c r="C39" s="76"/>
      <c r="D39" s="69"/>
      <c r="E39" s="69"/>
      <c r="F39" s="69"/>
      <c r="G39" s="69"/>
      <c r="H39" s="69"/>
      <c r="I39" s="69"/>
    </row>
    <row r="40" spans="1:9" s="75" customFormat="1">
      <c r="A40" s="76"/>
      <c r="B40" s="76"/>
      <c r="C40" s="76"/>
      <c r="D40" s="69"/>
      <c r="E40" s="69"/>
      <c r="F40" s="69"/>
      <c r="G40" s="69"/>
      <c r="H40" s="69"/>
      <c r="I40" s="69"/>
    </row>
    <row r="41" spans="1:9" s="75" customFormat="1">
      <c r="A41" s="76"/>
      <c r="B41" s="76"/>
      <c r="C41" s="76"/>
      <c r="D41" s="69"/>
      <c r="E41" s="69"/>
      <c r="F41" s="69"/>
      <c r="G41" s="69"/>
      <c r="H41" s="69"/>
      <c r="I41" s="69"/>
    </row>
    <row r="42" spans="1:9" s="75" customFormat="1">
      <c r="A42" s="76"/>
      <c r="B42" s="76"/>
      <c r="C42" s="76"/>
      <c r="D42" s="69"/>
      <c r="E42" s="69"/>
      <c r="F42" s="69"/>
      <c r="G42" s="69"/>
      <c r="H42" s="69"/>
      <c r="I42" s="69"/>
    </row>
    <row r="43" spans="1:9" s="75" customFormat="1">
      <c r="A43" s="76"/>
      <c r="B43" s="76"/>
      <c r="C43" s="76"/>
      <c r="D43" s="69"/>
      <c r="E43" s="69"/>
      <c r="F43" s="69"/>
      <c r="G43" s="69"/>
      <c r="H43" s="69"/>
      <c r="I43" s="69"/>
    </row>
    <row r="44" spans="1:9" s="75" customFormat="1">
      <c r="A44" s="76"/>
      <c r="B44" s="76"/>
      <c r="C44" s="76"/>
      <c r="D44" s="69"/>
      <c r="E44" s="69"/>
      <c r="F44" s="69"/>
      <c r="G44" s="69"/>
      <c r="H44" s="69"/>
      <c r="I44" s="69"/>
    </row>
    <row r="45" spans="1:9" s="75" customFormat="1">
      <c r="A45" s="76"/>
      <c r="B45" s="76"/>
      <c r="C45" s="76"/>
      <c r="D45" s="69"/>
      <c r="E45" s="69"/>
      <c r="F45" s="69"/>
      <c r="G45" s="69"/>
      <c r="H45" s="69"/>
      <c r="I45" s="69"/>
    </row>
    <row r="46" spans="1:9" s="75" customFormat="1">
      <c r="A46" s="76"/>
      <c r="B46" s="76"/>
      <c r="C46" s="76"/>
      <c r="D46" s="69"/>
      <c r="E46" s="69"/>
      <c r="F46" s="69"/>
      <c r="G46" s="69"/>
      <c r="H46" s="69"/>
      <c r="I46" s="69"/>
    </row>
    <row r="47" spans="1:9" s="75" customFormat="1">
      <c r="A47" s="76"/>
      <c r="B47" s="76"/>
      <c r="C47" s="76"/>
      <c r="D47" s="69"/>
      <c r="E47" s="69"/>
      <c r="F47" s="69"/>
      <c r="G47" s="69"/>
      <c r="H47" s="69"/>
      <c r="I47" s="69"/>
    </row>
    <row r="48" spans="1:9" s="75" customFormat="1">
      <c r="A48" s="76"/>
      <c r="B48" s="76"/>
      <c r="C48" s="76"/>
      <c r="D48" s="69"/>
      <c r="E48" s="69"/>
      <c r="F48" s="69"/>
      <c r="G48" s="69"/>
      <c r="H48" s="69"/>
      <c r="I48" s="69"/>
    </row>
    <row r="49" spans="1:10" s="75" customFormat="1">
      <c r="A49" s="76"/>
      <c r="B49" s="76"/>
      <c r="C49" s="76"/>
      <c r="D49" s="69"/>
      <c r="E49" s="69"/>
      <c r="F49" s="69"/>
      <c r="G49" s="69"/>
      <c r="H49" s="69"/>
      <c r="I49" s="69"/>
    </row>
    <row r="50" spans="1:10" s="75" customFormat="1">
      <c r="A50" s="76"/>
      <c r="B50" s="76"/>
      <c r="C50" s="76"/>
      <c r="D50" s="69"/>
      <c r="E50" s="69"/>
      <c r="F50" s="69"/>
      <c r="G50" s="69"/>
      <c r="H50" s="69"/>
      <c r="I50" s="69"/>
    </row>
    <row r="51" spans="1:10" s="75" customFormat="1">
      <c r="A51" s="76"/>
      <c r="B51" s="76"/>
      <c r="C51" s="76"/>
      <c r="D51" s="69"/>
      <c r="E51" s="69"/>
      <c r="F51" s="69"/>
      <c r="G51" s="69"/>
      <c r="H51" s="69"/>
      <c r="I51" s="69"/>
    </row>
    <row r="52" spans="1:10" s="70" customFormat="1">
      <c r="A52" s="69"/>
      <c r="B52" s="69"/>
      <c r="C52" s="69"/>
      <c r="D52" s="69"/>
      <c r="E52" s="69"/>
      <c r="F52" s="69"/>
      <c r="G52" s="69"/>
      <c r="H52" s="69"/>
      <c r="I52" s="69"/>
    </row>
    <row r="53" spans="1:10" s="70" customFormat="1">
      <c r="A53" s="69"/>
      <c r="B53" s="69"/>
      <c r="C53" s="69"/>
      <c r="D53" s="69"/>
      <c r="E53" s="69"/>
      <c r="F53" s="69"/>
      <c r="G53" s="69"/>
      <c r="H53" s="69"/>
      <c r="I53" s="69"/>
    </row>
    <row r="54" spans="1:10" s="70" customFormat="1">
      <c r="A54" s="69"/>
      <c r="B54" s="69"/>
      <c r="C54" s="69"/>
      <c r="D54" s="69"/>
      <c r="E54" s="69"/>
      <c r="F54" s="69"/>
      <c r="G54" s="69"/>
      <c r="H54" s="69"/>
      <c r="I54" s="69"/>
    </row>
    <row r="55" spans="1:10" s="70" customFormat="1">
      <c r="A55" s="69"/>
      <c r="B55" s="69"/>
      <c r="C55" s="69"/>
      <c r="D55" s="69"/>
      <c r="E55" s="69"/>
      <c r="F55" s="69"/>
      <c r="G55" s="69"/>
      <c r="H55" s="69"/>
      <c r="I55" s="69"/>
    </row>
    <row r="56" spans="1:10" s="70" customFormat="1">
      <c r="A56" s="69"/>
      <c r="B56" s="69"/>
      <c r="C56" s="69"/>
      <c r="D56" s="69"/>
      <c r="E56" s="69"/>
      <c r="F56" s="69"/>
      <c r="G56" s="69"/>
      <c r="H56" s="69"/>
      <c r="I56" s="69"/>
    </row>
    <row r="57" spans="1:10" s="70" customFormat="1">
      <c r="A57" s="90"/>
      <c r="B57" s="90"/>
      <c r="C57" s="90"/>
      <c r="D57" s="90"/>
      <c r="E57" s="90"/>
      <c r="F57" s="90"/>
      <c r="G57" s="90"/>
      <c r="H57" s="90"/>
      <c r="I57" s="69"/>
    </row>
    <row r="58" spans="1:10" s="70" customFormat="1" ht="17.399999999999999">
      <c r="A58" s="77" t="s">
        <v>224</v>
      </c>
      <c r="B58" s="77"/>
      <c r="C58" s="91" t="s">
        <v>233</v>
      </c>
      <c r="D58" s="91"/>
      <c r="E58" s="91"/>
      <c r="F58" s="91"/>
      <c r="G58" s="91"/>
      <c r="H58" s="77"/>
      <c r="I58" s="69"/>
    </row>
    <row r="59" spans="1:10" s="70" customFormat="1" ht="17.399999999999999">
      <c r="A59" s="77"/>
      <c r="B59" s="77"/>
      <c r="C59" s="92" t="s">
        <v>226</v>
      </c>
      <c r="D59" s="92"/>
      <c r="E59" s="92"/>
      <c r="F59" s="92"/>
      <c r="G59" s="92"/>
      <c r="H59" s="77"/>
      <c r="I59" s="69"/>
    </row>
    <row r="60" spans="1:10" s="70" customFormat="1" ht="17.399999999999999">
      <c r="A60" s="77"/>
      <c r="B60" s="77"/>
      <c r="C60" s="77"/>
      <c r="D60" s="77"/>
      <c r="E60" s="77"/>
      <c r="F60" s="77"/>
      <c r="G60" s="77"/>
      <c r="H60" s="77"/>
      <c r="I60" s="69"/>
    </row>
    <row r="61" spans="1:10" s="70" customFormat="1" ht="17.399999999999999">
      <c r="A61" s="91" t="s">
        <v>234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10" s="70" customFormat="1" ht="18.75" customHeight="1">
      <c r="A62" s="93" t="s">
        <v>143</v>
      </c>
      <c r="B62" s="93"/>
      <c r="C62" s="93"/>
      <c r="D62" s="93"/>
      <c r="E62" s="93"/>
      <c r="F62" s="93"/>
      <c r="G62" s="93"/>
      <c r="H62" s="93"/>
      <c r="I62" s="93"/>
      <c r="J62" s="93"/>
    </row>
    <row r="63" spans="1:10" s="70" customFormat="1">
      <c r="A63" s="69"/>
      <c r="B63" s="69"/>
      <c r="C63" s="69"/>
      <c r="D63" s="69"/>
      <c r="E63" s="69"/>
      <c r="F63" s="69"/>
      <c r="G63" s="69"/>
      <c r="H63" s="69"/>
      <c r="I63" s="69"/>
    </row>
    <row r="64" spans="1:10" s="70" customFormat="1">
      <c r="A64" s="89" t="s">
        <v>225</v>
      </c>
      <c r="B64" s="89"/>
      <c r="C64" s="89"/>
      <c r="D64" s="89"/>
      <c r="E64" s="89"/>
      <c r="F64" s="89"/>
      <c r="G64" s="89"/>
      <c r="H64" s="69"/>
      <c r="I64" s="69"/>
    </row>
    <row r="65" spans="1:9" s="78" customFormat="1">
      <c r="A65" s="69"/>
      <c r="B65" s="69"/>
      <c r="C65" s="69"/>
      <c r="D65" s="69"/>
      <c r="E65" s="69"/>
      <c r="F65" s="69"/>
      <c r="G65" s="69"/>
      <c r="H65" s="69"/>
      <c r="I65" s="69"/>
    </row>
    <row r="66" spans="1:9" s="78" customFormat="1">
      <c r="A66" s="79"/>
      <c r="B66" s="69"/>
      <c r="C66" s="69"/>
      <c r="D66" s="69"/>
      <c r="E66" s="69"/>
      <c r="F66" s="69"/>
      <c r="G66" s="69"/>
      <c r="H66" s="69"/>
      <c r="I66" s="69"/>
    </row>
    <row r="67" spans="1:9" s="78" customFormat="1">
      <c r="A67" s="69"/>
      <c r="B67" s="69"/>
      <c r="C67" s="69"/>
      <c r="D67" s="69"/>
      <c r="E67" s="69"/>
      <c r="F67" s="69"/>
      <c r="G67" s="69"/>
      <c r="H67" s="69"/>
      <c r="I67" s="69"/>
    </row>
    <row r="68" spans="1:9" s="78" customFormat="1">
      <c r="A68" s="69"/>
      <c r="B68" s="69"/>
      <c r="C68" s="69"/>
      <c r="D68" s="69"/>
      <c r="E68" s="69"/>
      <c r="F68" s="69"/>
      <c r="G68" s="69"/>
      <c r="H68" s="69"/>
      <c r="I68" s="69"/>
    </row>
    <row r="69" spans="1:9" s="78" customFormat="1">
      <c r="A69" s="69"/>
      <c r="B69" s="69"/>
      <c r="C69" s="69"/>
      <c r="D69" s="69"/>
      <c r="E69" s="69"/>
      <c r="F69" s="69"/>
      <c r="G69" s="69"/>
      <c r="H69" s="69"/>
      <c r="I69" s="69"/>
    </row>
    <row r="70" spans="1:9" s="78" customFormat="1">
      <c r="A70" s="76"/>
      <c r="B70" s="76"/>
      <c r="C70" s="76"/>
      <c r="D70" s="76"/>
      <c r="E70" s="76"/>
      <c r="F70" s="76"/>
      <c r="G70" s="76"/>
      <c r="H70" s="76"/>
      <c r="I70" s="69"/>
    </row>
    <row r="71" spans="1:9" s="78" customFormat="1">
      <c r="A71" s="76"/>
      <c r="B71" s="76"/>
      <c r="C71" s="76"/>
      <c r="D71" s="76"/>
      <c r="E71" s="76"/>
      <c r="F71" s="76"/>
      <c r="G71" s="76"/>
      <c r="H71" s="76"/>
      <c r="I71" s="69"/>
    </row>
    <row r="72" spans="1:9" s="78" customFormat="1">
      <c r="A72" s="76"/>
      <c r="B72" s="76"/>
      <c r="C72" s="76"/>
      <c r="D72" s="76"/>
      <c r="E72" s="76"/>
      <c r="F72" s="76"/>
      <c r="G72" s="76"/>
      <c r="H72" s="76"/>
      <c r="I72" s="69"/>
    </row>
    <row r="73" spans="1:9" s="78" customFormat="1">
      <c r="A73" s="76"/>
      <c r="B73" s="76"/>
      <c r="C73" s="76"/>
      <c r="D73" s="76"/>
      <c r="E73" s="76"/>
      <c r="F73" s="76"/>
      <c r="G73" s="76"/>
      <c r="H73" s="76"/>
      <c r="I73" s="69"/>
    </row>
    <row r="74" spans="1:9" s="78" customFormat="1">
      <c r="A74" s="76"/>
      <c r="B74" s="76"/>
      <c r="C74" s="76"/>
      <c r="D74" s="76"/>
      <c r="E74" s="76"/>
      <c r="F74" s="76"/>
      <c r="G74" s="76"/>
      <c r="H74" s="76"/>
      <c r="I74" s="69"/>
    </row>
    <row r="75" spans="1:9" s="78" customFormat="1">
      <c r="A75" s="76"/>
      <c r="B75" s="76"/>
      <c r="C75" s="76"/>
      <c r="D75" s="76"/>
      <c r="E75" s="76"/>
      <c r="F75" s="76"/>
      <c r="G75" s="76"/>
      <c r="H75" s="76"/>
      <c r="I75" s="69"/>
    </row>
    <row r="76" spans="1:9" s="78" customFormat="1">
      <c r="A76" s="76"/>
      <c r="B76" s="76"/>
      <c r="C76" s="76"/>
      <c r="D76" s="76"/>
      <c r="E76" s="76"/>
      <c r="F76" s="76"/>
      <c r="G76" s="76"/>
      <c r="H76" s="76"/>
      <c r="I76" s="69"/>
    </row>
    <row r="77" spans="1:9" s="78" customFormat="1">
      <c r="A77" s="69"/>
      <c r="B77" s="69"/>
      <c r="C77" s="69"/>
      <c r="D77" s="69"/>
      <c r="E77" s="69"/>
      <c r="F77" s="69"/>
      <c r="G77" s="69"/>
      <c r="H77" s="69"/>
      <c r="I77" s="69"/>
    </row>
    <row r="78" spans="1:9" s="78" customFormat="1">
      <c r="A78" s="69"/>
      <c r="B78" s="69"/>
      <c r="C78" s="69"/>
      <c r="D78" s="69"/>
      <c r="E78" s="69"/>
      <c r="F78" s="69"/>
      <c r="G78" s="69"/>
      <c r="H78" s="69"/>
      <c r="I78" s="69"/>
    </row>
    <row r="79" spans="1:9" s="78" customFormat="1">
      <c r="A79" s="69"/>
      <c r="B79" s="69"/>
      <c r="C79" s="69"/>
      <c r="D79" s="69"/>
      <c r="E79" s="69"/>
      <c r="F79" s="69"/>
      <c r="G79" s="69"/>
      <c r="H79" s="69"/>
      <c r="I79" s="69"/>
    </row>
    <row r="80" spans="1:9" s="78" customFormat="1">
      <c r="A80" s="69"/>
      <c r="B80" s="69"/>
      <c r="C80" s="69"/>
      <c r="D80" s="69"/>
      <c r="E80" s="69"/>
      <c r="F80" s="69"/>
      <c r="G80" s="69"/>
      <c r="H80" s="69"/>
      <c r="I80" s="69"/>
    </row>
    <row r="81" spans="1:9" s="78" customFormat="1">
      <c r="A81" s="69"/>
      <c r="B81" s="69"/>
      <c r="C81" s="69"/>
      <c r="D81" s="69"/>
      <c r="E81" s="69"/>
      <c r="F81" s="69"/>
      <c r="G81" s="69"/>
      <c r="H81" s="69"/>
      <c r="I81" s="69"/>
    </row>
    <row r="82" spans="1:9" s="78" customFormat="1">
      <c r="A82" s="69"/>
      <c r="B82" s="69"/>
      <c r="C82" s="69"/>
      <c r="D82" s="69"/>
      <c r="E82" s="69"/>
      <c r="F82" s="69"/>
      <c r="G82" s="69"/>
      <c r="H82" s="69"/>
      <c r="I82" s="69"/>
    </row>
    <row r="83" spans="1:9" s="70" customFormat="1">
      <c r="A83" s="69"/>
      <c r="B83" s="69"/>
      <c r="C83" s="69"/>
      <c r="D83" s="69"/>
      <c r="E83" s="69"/>
      <c r="F83" s="69"/>
      <c r="G83" s="69"/>
      <c r="H83" s="69"/>
      <c r="I83" s="69"/>
    </row>
    <row r="84" spans="1:9" s="70" customFormat="1">
      <c r="A84" s="69"/>
      <c r="B84" s="69"/>
      <c r="C84" s="69"/>
      <c r="D84" s="69"/>
      <c r="E84" s="69"/>
      <c r="F84" s="69"/>
      <c r="G84" s="69"/>
      <c r="H84" s="69"/>
      <c r="I84" s="69"/>
    </row>
    <row r="85" spans="1:9" s="70" customFormat="1">
      <c r="A85" s="69"/>
      <c r="B85" s="69"/>
      <c r="C85" s="69"/>
      <c r="D85" s="69"/>
      <c r="E85" s="69"/>
      <c r="F85" s="69"/>
      <c r="G85" s="69"/>
      <c r="H85" s="69"/>
      <c r="I85" s="69"/>
    </row>
    <row r="86" spans="1:9" s="81" customFormat="1">
      <c r="A86" s="80"/>
      <c r="B86" s="80"/>
      <c r="C86" s="80"/>
      <c r="D86" s="80"/>
      <c r="E86" s="80"/>
      <c r="F86" s="80"/>
      <c r="G86" s="80"/>
      <c r="H86" s="80"/>
      <c r="I86" s="80"/>
    </row>
    <row r="87" spans="1:9" s="81" customFormat="1">
      <c r="A87" s="86" t="s">
        <v>241</v>
      </c>
      <c r="B87" s="86"/>
      <c r="C87" s="86"/>
      <c r="D87" s="86"/>
      <c r="E87" s="86"/>
      <c r="F87" s="86"/>
      <c r="G87" s="86"/>
      <c r="H87" s="86"/>
      <c r="I87" s="80"/>
    </row>
    <row r="88" spans="1:9" s="70" customFormat="1">
      <c r="A88" s="80"/>
      <c r="B88" s="69"/>
      <c r="C88" s="69"/>
      <c r="D88" s="69"/>
      <c r="E88" s="69"/>
      <c r="F88" s="69"/>
      <c r="G88" s="69"/>
      <c r="H88" s="69"/>
      <c r="I88" s="69"/>
    </row>
    <row r="89" spans="1:9" s="70" customFormat="1">
      <c r="A89" s="86" t="s">
        <v>242</v>
      </c>
      <c r="B89" s="86"/>
      <c r="C89" s="86"/>
      <c r="D89" s="86"/>
      <c r="E89" s="86"/>
      <c r="F89" s="86"/>
      <c r="G89" s="86"/>
      <c r="H89" s="86"/>
      <c r="I89" s="80"/>
    </row>
    <row r="90" spans="1:9" s="70" customFormat="1">
      <c r="A90" s="80"/>
      <c r="B90" s="69"/>
      <c r="C90" s="69"/>
      <c r="D90" s="69"/>
      <c r="E90" s="69"/>
      <c r="F90" s="69"/>
      <c r="G90" s="69"/>
      <c r="H90" s="69"/>
      <c r="I90" s="69"/>
    </row>
  </sheetData>
  <mergeCells count="33">
    <mergeCell ref="E32:F32"/>
    <mergeCell ref="A33:D33"/>
    <mergeCell ref="E33:F33"/>
    <mergeCell ref="B15:B18"/>
    <mergeCell ref="A22:H22"/>
    <mergeCell ref="A24:H24"/>
    <mergeCell ref="A25:H25"/>
    <mergeCell ref="A31:D31"/>
    <mergeCell ref="E31:F31"/>
    <mergeCell ref="A23:H23"/>
    <mergeCell ref="A89:H89"/>
    <mergeCell ref="A64:G64"/>
    <mergeCell ref="A57:H57"/>
    <mergeCell ref="C58:G58"/>
    <mergeCell ref="C59:G59"/>
    <mergeCell ref="A61:J61"/>
    <mergeCell ref="A62:J62"/>
    <mergeCell ref="F1:I3"/>
    <mergeCell ref="G31:I31"/>
    <mergeCell ref="G32:I32"/>
    <mergeCell ref="G33:I33"/>
    <mergeCell ref="A87:H87"/>
    <mergeCell ref="A5:F5"/>
    <mergeCell ref="A34:D34"/>
    <mergeCell ref="E34:F34"/>
    <mergeCell ref="A35:D35"/>
    <mergeCell ref="E35:F35"/>
    <mergeCell ref="A36:D36"/>
    <mergeCell ref="E36:F36"/>
    <mergeCell ref="G34:I34"/>
    <mergeCell ref="G35:I35"/>
    <mergeCell ref="G36:I36"/>
    <mergeCell ref="A32:D32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49" zoomScale="91" zoomScaleNormal="91" zoomScalePageLayoutView="80" workbookViewId="0">
      <selection activeCell="G61" sqref="G61"/>
    </sheetView>
  </sheetViews>
  <sheetFormatPr defaultColWidth="17.33203125" defaultRowHeight="13.8"/>
  <cols>
    <col min="1" max="1" width="9.5546875" style="48" customWidth="1"/>
    <col min="2" max="2" width="41.44140625" style="48" customWidth="1"/>
    <col min="3" max="3" width="19.109375" style="50" customWidth="1"/>
    <col min="4" max="4" width="18.109375" style="50" customWidth="1"/>
    <col min="5" max="7" width="17.33203125" style="48"/>
    <col min="8" max="8" width="18.6640625" style="48" bestFit="1" customWidth="1"/>
    <col min="9" max="16384" width="17.33203125" style="48"/>
  </cols>
  <sheetData>
    <row r="1" spans="1:7" ht="15.6">
      <c r="A1" s="100" t="s">
        <v>148</v>
      </c>
      <c r="B1" s="100"/>
      <c r="C1" s="100"/>
      <c r="D1" s="100"/>
    </row>
    <row r="2" spans="1:7">
      <c r="A2" s="49"/>
    </row>
    <row r="3" spans="1:7" ht="15.6">
      <c r="A3" s="51" t="s">
        <v>235</v>
      </c>
      <c r="B3" s="51"/>
      <c r="D3" s="52" t="s">
        <v>236</v>
      </c>
    </row>
    <row r="4" spans="1:7">
      <c r="A4" s="48" t="s">
        <v>7</v>
      </c>
    </row>
    <row r="5" spans="1:7" ht="14.4" thickBot="1">
      <c r="A5" s="53"/>
      <c r="B5" s="53"/>
      <c r="C5" s="54"/>
      <c r="D5" s="55" t="s">
        <v>8</v>
      </c>
    </row>
    <row r="6" spans="1:7">
      <c r="A6" s="56"/>
      <c r="B6" s="56"/>
      <c r="C6" s="57"/>
      <c r="D6" s="58"/>
    </row>
    <row r="7" spans="1:7">
      <c r="A7" s="110" t="s">
        <v>9</v>
      </c>
      <c r="B7" s="110" t="s">
        <v>10</v>
      </c>
      <c r="C7" s="111" t="s">
        <v>210</v>
      </c>
      <c r="D7" s="111"/>
    </row>
    <row r="8" spans="1:7">
      <c r="A8" s="110"/>
      <c r="B8" s="110"/>
      <c r="C8" s="112" t="s">
        <v>146</v>
      </c>
      <c r="D8" s="112" t="s">
        <v>227</v>
      </c>
    </row>
    <row r="9" spans="1:7">
      <c r="A9" s="113" t="s">
        <v>11</v>
      </c>
      <c r="B9" s="113" t="s">
        <v>12</v>
      </c>
      <c r="C9" s="114">
        <v>1</v>
      </c>
      <c r="D9" s="114">
        <v>2</v>
      </c>
    </row>
    <row r="10" spans="1:7">
      <c r="A10" s="115">
        <v>1</v>
      </c>
      <c r="B10" s="115" t="s">
        <v>13</v>
      </c>
      <c r="C10" s="153"/>
      <c r="D10" s="153"/>
    </row>
    <row r="11" spans="1:7">
      <c r="A11" s="115">
        <v>1.1000000000000001</v>
      </c>
      <c r="B11" s="115" t="s">
        <v>14</v>
      </c>
      <c r="C11" s="153"/>
      <c r="D11" s="153"/>
    </row>
    <row r="12" spans="1:7">
      <c r="A12" s="107" t="s">
        <v>15</v>
      </c>
      <c r="B12" s="107" t="s">
        <v>16</v>
      </c>
      <c r="C12" s="154">
        <v>500654.81</v>
      </c>
      <c r="D12" s="155">
        <v>14664116.619999999</v>
      </c>
      <c r="G12" s="59"/>
    </row>
    <row r="13" spans="1:7">
      <c r="A13" s="107" t="s">
        <v>17</v>
      </c>
      <c r="B13" s="107" t="s">
        <v>18</v>
      </c>
      <c r="C13" s="156"/>
      <c r="D13" s="156"/>
    </row>
    <row r="14" spans="1:7">
      <c r="A14" s="107" t="s">
        <v>19</v>
      </c>
      <c r="B14" s="107" t="s">
        <v>20</v>
      </c>
      <c r="C14" s="156"/>
      <c r="D14" s="156"/>
    </row>
    <row r="15" spans="1:7">
      <c r="A15" s="107" t="s">
        <v>21</v>
      </c>
      <c r="B15" s="107" t="s">
        <v>0</v>
      </c>
      <c r="C15" s="157"/>
      <c r="D15" s="157"/>
      <c r="G15" s="59"/>
    </row>
    <row r="16" spans="1:7">
      <c r="A16" s="107" t="s">
        <v>22</v>
      </c>
      <c r="B16" s="107" t="s">
        <v>23</v>
      </c>
      <c r="C16" s="154"/>
      <c r="D16" s="154"/>
    </row>
    <row r="17" spans="1:8">
      <c r="A17" s="107" t="s">
        <v>24</v>
      </c>
      <c r="B17" s="107" t="s">
        <v>212</v>
      </c>
      <c r="C17" s="154">
        <f>+[1]FS!$D$8</f>
        <v>142627.20000000001</v>
      </c>
      <c r="D17" s="155">
        <v>142627.20000000001</v>
      </c>
      <c r="G17" s="59"/>
    </row>
    <row r="18" spans="1:8">
      <c r="A18" s="107" t="s">
        <v>25</v>
      </c>
      <c r="B18" s="107" t="s">
        <v>237</v>
      </c>
      <c r="C18" s="157">
        <f>+[1]FS!$D$9</f>
        <v>2833164</v>
      </c>
      <c r="D18" s="155">
        <v>4425292.6399999997</v>
      </c>
      <c r="G18" s="59"/>
    </row>
    <row r="19" spans="1:8">
      <c r="A19" s="107" t="s">
        <v>26</v>
      </c>
      <c r="B19" s="107" t="s">
        <v>1</v>
      </c>
      <c r="C19" s="154"/>
      <c r="D19" s="154"/>
    </row>
    <row r="20" spans="1:8">
      <c r="A20" s="107" t="s">
        <v>28</v>
      </c>
      <c r="B20" s="109" t="s">
        <v>27</v>
      </c>
      <c r="C20" s="154"/>
      <c r="D20" s="154"/>
    </row>
    <row r="21" spans="1:8">
      <c r="A21" s="107" t="s">
        <v>30</v>
      </c>
      <c r="B21" s="107" t="s">
        <v>29</v>
      </c>
      <c r="C21" s="156">
        <f>+[1]FS!$D$12</f>
        <v>100504000</v>
      </c>
      <c r="D21" s="155">
        <v>101534300.17</v>
      </c>
    </row>
    <row r="22" spans="1:8">
      <c r="A22" s="116" t="s">
        <v>31</v>
      </c>
      <c r="B22" s="117" t="s">
        <v>32</v>
      </c>
      <c r="C22" s="158">
        <f>SUM(C12:C21)</f>
        <v>103980446.01000001</v>
      </c>
      <c r="D22" s="158">
        <f>SUM(D12:D21)</f>
        <v>120766336.63</v>
      </c>
    </row>
    <row r="23" spans="1:8">
      <c r="A23" s="115">
        <v>1.2</v>
      </c>
      <c r="B23" s="115" t="s">
        <v>33</v>
      </c>
      <c r="C23" s="153"/>
      <c r="D23" s="153"/>
    </row>
    <row r="24" spans="1:8">
      <c r="A24" s="107" t="s">
        <v>34</v>
      </c>
      <c r="B24" s="107" t="s">
        <v>35</v>
      </c>
      <c r="C24" s="154">
        <f>+[1]FS!$D$18</f>
        <v>3499900</v>
      </c>
      <c r="D24" s="155">
        <v>16016847.449999999</v>
      </c>
      <c r="H24" s="59"/>
    </row>
    <row r="25" spans="1:8">
      <c r="A25" s="107" t="s">
        <v>36</v>
      </c>
      <c r="B25" s="107" t="s">
        <v>3</v>
      </c>
      <c r="C25" s="159"/>
      <c r="D25" s="159"/>
    </row>
    <row r="26" spans="1:8">
      <c r="A26" s="107" t="s">
        <v>37</v>
      </c>
      <c r="B26" s="107" t="s">
        <v>38</v>
      </c>
      <c r="C26" s="156"/>
      <c r="D26" s="156"/>
    </row>
    <row r="27" spans="1:8">
      <c r="A27" s="107" t="s">
        <v>39</v>
      </c>
      <c r="B27" s="107" t="s">
        <v>27</v>
      </c>
      <c r="C27" s="156"/>
      <c r="D27" s="156"/>
    </row>
    <row r="28" spans="1:8">
      <c r="A28" s="107" t="s">
        <v>40</v>
      </c>
      <c r="B28" s="107" t="s">
        <v>41</v>
      </c>
      <c r="C28" s="156"/>
      <c r="D28" s="156"/>
    </row>
    <row r="29" spans="1:8">
      <c r="A29" s="107" t="s">
        <v>42</v>
      </c>
      <c r="B29" s="107" t="s">
        <v>2</v>
      </c>
      <c r="C29" s="159"/>
      <c r="D29" s="159"/>
    </row>
    <row r="30" spans="1:8">
      <c r="A30" s="107" t="s">
        <v>43</v>
      </c>
      <c r="B30" s="107" t="s">
        <v>44</v>
      </c>
      <c r="C30" s="156"/>
      <c r="D30" s="156"/>
    </row>
    <row r="31" spans="1:8">
      <c r="A31" s="107" t="s">
        <v>45</v>
      </c>
      <c r="B31" s="107" t="s">
        <v>46</v>
      </c>
      <c r="C31" s="156"/>
      <c r="D31" s="156"/>
    </row>
    <row r="32" spans="1:8">
      <c r="A32" s="107" t="s">
        <v>47</v>
      </c>
      <c r="B32" s="107" t="s">
        <v>215</v>
      </c>
      <c r="C32" s="157"/>
      <c r="D32" s="157"/>
    </row>
    <row r="33" spans="1:8" s="31" customFormat="1">
      <c r="A33" s="116" t="s">
        <v>48</v>
      </c>
      <c r="B33" s="117" t="s">
        <v>49</v>
      </c>
      <c r="C33" s="160">
        <f>SUM(C24:C32)</f>
        <v>3499900</v>
      </c>
      <c r="D33" s="160">
        <f>SUM(D24:D32)</f>
        <v>16016847.449999999</v>
      </c>
    </row>
    <row r="34" spans="1:8" s="31" customFormat="1">
      <c r="A34" s="116">
        <v>1.3</v>
      </c>
      <c r="B34" s="117" t="s">
        <v>50</v>
      </c>
      <c r="C34" s="160">
        <f>C22+C33</f>
        <v>107480346.01000001</v>
      </c>
      <c r="D34" s="160">
        <f>D22+D33</f>
        <v>136783184.07999998</v>
      </c>
    </row>
    <row r="35" spans="1:8">
      <c r="A35" s="115">
        <v>2</v>
      </c>
      <c r="B35" s="117" t="s">
        <v>33</v>
      </c>
      <c r="C35" s="153"/>
      <c r="D35" s="153"/>
    </row>
    <row r="36" spans="1:8">
      <c r="A36" s="115">
        <v>2.1</v>
      </c>
      <c r="B36" s="117" t="s">
        <v>51</v>
      </c>
      <c r="C36" s="153"/>
      <c r="D36" s="153"/>
    </row>
    <row r="37" spans="1:8">
      <c r="A37" s="116" t="s">
        <v>52</v>
      </c>
      <c r="B37" s="115" t="s">
        <v>53</v>
      </c>
      <c r="C37" s="153"/>
      <c r="D37" s="153"/>
    </row>
    <row r="38" spans="1:8">
      <c r="A38" s="107" t="s">
        <v>54</v>
      </c>
      <c r="B38" s="107" t="s">
        <v>55</v>
      </c>
      <c r="C38" s="157">
        <f>+[1]FS!$D$32</f>
        <v>136489064</v>
      </c>
      <c r="D38" s="155">
        <v>294415023.61000001</v>
      </c>
      <c r="H38" s="59"/>
    </row>
    <row r="39" spans="1:8">
      <c r="A39" s="107" t="s">
        <v>56</v>
      </c>
      <c r="B39" s="107" t="s">
        <v>57</v>
      </c>
      <c r="C39" s="161"/>
      <c r="D39" s="161"/>
    </row>
    <row r="40" spans="1:8">
      <c r="A40" s="107" t="s">
        <v>58</v>
      </c>
      <c r="B40" s="107" t="s">
        <v>59</v>
      </c>
      <c r="C40" s="154">
        <f>+'[1]Гүйлгээ баланс-анх'!$G$41</f>
        <v>500461.23</v>
      </c>
      <c r="D40" s="154"/>
      <c r="H40" s="59"/>
    </row>
    <row r="41" spans="1:8">
      <c r="A41" s="107" t="s">
        <v>60</v>
      </c>
      <c r="B41" s="107" t="s">
        <v>61</v>
      </c>
      <c r="C41" s="154">
        <f>+'[1]Гүйлгээ баланс-анх'!$G$42</f>
        <v>799981.98</v>
      </c>
      <c r="D41" s="155">
        <v>4520692.66</v>
      </c>
      <c r="H41" s="59"/>
    </row>
    <row r="42" spans="1:8">
      <c r="A42" s="107" t="s">
        <v>62</v>
      </c>
      <c r="B42" s="107" t="s">
        <v>63</v>
      </c>
      <c r="C42" s="154"/>
      <c r="D42" s="154"/>
      <c r="H42" s="59"/>
    </row>
    <row r="43" spans="1:8">
      <c r="A43" s="107" t="s">
        <v>64</v>
      </c>
      <c r="B43" s="107" t="s">
        <v>65</v>
      </c>
      <c r="C43" s="154"/>
      <c r="D43" s="154"/>
    </row>
    <row r="44" spans="1:8">
      <c r="A44" s="107" t="s">
        <v>66</v>
      </c>
      <c r="B44" s="107" t="s">
        <v>67</v>
      </c>
      <c r="C44" s="154"/>
      <c r="D44" s="154"/>
    </row>
    <row r="45" spans="1:8">
      <c r="A45" s="107" t="s">
        <v>68</v>
      </c>
      <c r="B45" s="107" t="s">
        <v>69</v>
      </c>
      <c r="C45" s="154"/>
      <c r="D45" s="154"/>
    </row>
    <row r="46" spans="1:8">
      <c r="A46" s="107" t="s">
        <v>70</v>
      </c>
      <c r="B46" s="107" t="s">
        <v>71</v>
      </c>
      <c r="C46" s="157"/>
      <c r="D46" s="157"/>
    </row>
    <row r="47" spans="1:8" ht="15" customHeight="1">
      <c r="A47" s="107" t="s">
        <v>72</v>
      </c>
      <c r="B47" s="107" t="s">
        <v>4</v>
      </c>
      <c r="C47" s="157"/>
      <c r="D47" s="155">
        <v>6441977.0099999998</v>
      </c>
      <c r="H47" s="59"/>
    </row>
    <row r="48" spans="1:8" ht="15" customHeight="1">
      <c r="A48" s="107" t="s">
        <v>73</v>
      </c>
      <c r="B48" s="107" t="s">
        <v>5</v>
      </c>
      <c r="C48" s="157"/>
      <c r="D48" s="157"/>
      <c r="H48" s="59"/>
    </row>
    <row r="49" spans="1:4" ht="15" customHeight="1">
      <c r="A49" s="107" t="s">
        <v>74</v>
      </c>
      <c r="B49" s="107"/>
      <c r="C49" s="153"/>
      <c r="D49" s="153"/>
    </row>
    <row r="50" spans="1:4" s="31" customFormat="1" ht="15" customHeight="1">
      <c r="A50" s="116" t="s">
        <v>75</v>
      </c>
      <c r="B50" s="115" t="s">
        <v>76</v>
      </c>
      <c r="C50" s="160">
        <f>SUM(C37:C49)</f>
        <v>137789507.20999998</v>
      </c>
      <c r="D50" s="160">
        <f>SUM(D37:D49)</f>
        <v>305377693.28000003</v>
      </c>
    </row>
    <row r="51" spans="1:4">
      <c r="A51" s="116" t="s">
        <v>77</v>
      </c>
      <c r="B51" s="115" t="s">
        <v>78</v>
      </c>
      <c r="C51" s="153"/>
      <c r="D51" s="153"/>
    </row>
    <row r="52" spans="1:4">
      <c r="A52" s="107" t="s">
        <v>79</v>
      </c>
      <c r="B52" s="107" t="s">
        <v>80</v>
      </c>
      <c r="C52" s="153"/>
      <c r="D52" s="153"/>
    </row>
    <row r="53" spans="1:4">
      <c r="A53" s="107" t="s">
        <v>81</v>
      </c>
      <c r="B53" s="107" t="s">
        <v>147</v>
      </c>
      <c r="C53" s="153"/>
      <c r="D53" s="153"/>
    </row>
    <row r="54" spans="1:4">
      <c r="A54" s="107" t="s">
        <v>82</v>
      </c>
      <c r="B54" s="107" t="s">
        <v>83</v>
      </c>
      <c r="C54" s="153"/>
      <c r="D54" s="153"/>
    </row>
    <row r="55" spans="1:4">
      <c r="A55" s="107" t="s">
        <v>84</v>
      </c>
      <c r="B55" s="107" t="s">
        <v>85</v>
      </c>
      <c r="C55" s="154">
        <f>+[1]FS!$D$49</f>
        <v>3499900</v>
      </c>
      <c r="D55" s="155">
        <v>10695057</v>
      </c>
    </row>
    <row r="56" spans="1:4">
      <c r="A56" s="107" t="s">
        <v>86</v>
      </c>
      <c r="B56" s="107" t="s">
        <v>87</v>
      </c>
      <c r="C56" s="159"/>
      <c r="D56" s="159"/>
    </row>
    <row r="57" spans="1:4">
      <c r="A57" s="107" t="s">
        <v>88</v>
      </c>
      <c r="B57" s="107"/>
      <c r="C57" s="159"/>
      <c r="D57" s="159"/>
    </row>
    <row r="58" spans="1:4" s="31" customFormat="1">
      <c r="A58" s="115" t="s">
        <v>89</v>
      </c>
      <c r="B58" s="115" t="s">
        <v>90</v>
      </c>
      <c r="C58" s="160">
        <f>SUM(C52:C57)</f>
        <v>3499900</v>
      </c>
      <c r="D58" s="160">
        <f>SUM(D52:D57)</f>
        <v>10695057</v>
      </c>
    </row>
    <row r="59" spans="1:4" s="31" customFormat="1">
      <c r="A59" s="116" t="s">
        <v>89</v>
      </c>
      <c r="B59" s="117" t="s">
        <v>91</v>
      </c>
      <c r="C59" s="160">
        <f>C58+C50</f>
        <v>141289407.20999998</v>
      </c>
      <c r="D59" s="160">
        <f>D58+D50</f>
        <v>316072750.28000003</v>
      </c>
    </row>
    <row r="60" spans="1:4">
      <c r="A60" s="115">
        <v>2.2000000000000002</v>
      </c>
      <c r="B60" s="117" t="s">
        <v>216</v>
      </c>
      <c r="C60" s="159"/>
      <c r="D60" s="159"/>
    </row>
    <row r="61" spans="1:4">
      <c r="A61" s="107" t="s">
        <v>92</v>
      </c>
      <c r="B61" s="107" t="s">
        <v>93</v>
      </c>
      <c r="C61" s="159"/>
      <c r="D61" s="159"/>
    </row>
    <row r="62" spans="1:4">
      <c r="A62" s="107" t="s">
        <v>94</v>
      </c>
      <c r="B62" s="107" t="s">
        <v>95</v>
      </c>
      <c r="C62" s="157">
        <v>0</v>
      </c>
      <c r="D62" s="157"/>
    </row>
    <row r="63" spans="1:4">
      <c r="A63" s="107"/>
      <c r="B63" s="107" t="s">
        <v>185</v>
      </c>
      <c r="C63" s="157">
        <v>11187900</v>
      </c>
      <c r="D63" s="155">
        <v>11187900</v>
      </c>
    </row>
    <row r="64" spans="1:4">
      <c r="A64" s="107" t="s">
        <v>96</v>
      </c>
      <c r="B64" s="107" t="s">
        <v>6</v>
      </c>
      <c r="C64" s="159"/>
      <c r="D64" s="157">
        <v>-10400</v>
      </c>
    </row>
    <row r="65" spans="1:4" s="31" customFormat="1">
      <c r="A65" s="115" t="s">
        <v>97</v>
      </c>
      <c r="B65" s="115" t="s">
        <v>98</v>
      </c>
      <c r="C65" s="160">
        <f>C62+C61+C63</f>
        <v>11187900</v>
      </c>
      <c r="D65" s="160">
        <f>D62+D61+D63+D64</f>
        <v>11177500</v>
      </c>
    </row>
    <row r="66" spans="1:4">
      <c r="A66" s="107" t="s">
        <v>99</v>
      </c>
      <c r="B66" s="107" t="s">
        <v>100</v>
      </c>
      <c r="C66" s="159"/>
      <c r="D66" s="159"/>
    </row>
    <row r="67" spans="1:4">
      <c r="A67" s="107" t="s">
        <v>101</v>
      </c>
      <c r="B67" s="107" t="s">
        <v>102</v>
      </c>
      <c r="C67" s="159"/>
      <c r="D67" s="159"/>
    </row>
    <row r="68" spans="1:4">
      <c r="A68" s="107" t="s">
        <v>103</v>
      </c>
      <c r="B68" s="107" t="s">
        <v>104</v>
      </c>
      <c r="C68" s="159"/>
      <c r="D68" s="159"/>
    </row>
    <row r="69" spans="1:4">
      <c r="A69" s="107" t="s">
        <v>105</v>
      </c>
      <c r="B69" s="107" t="s">
        <v>106</v>
      </c>
      <c r="C69" s="157">
        <f>+[1]FS!$D$62</f>
        <v>-44996961.200000003</v>
      </c>
      <c r="D69" s="157">
        <f>+'CT3'!G30</f>
        <v>-190467066.19999999</v>
      </c>
    </row>
    <row r="70" spans="1:4">
      <c r="A70" s="107"/>
      <c r="B70" s="107"/>
      <c r="C70" s="161"/>
      <c r="D70" s="161"/>
    </row>
    <row r="71" spans="1:4" s="31" customFormat="1">
      <c r="A71" s="116" t="s">
        <v>107</v>
      </c>
      <c r="B71" s="117" t="s">
        <v>108</v>
      </c>
      <c r="C71" s="160">
        <f>C65+C69+C68</f>
        <v>-33809061.200000003</v>
      </c>
      <c r="D71" s="160">
        <f>D65+D69+D68</f>
        <v>-179289566.19999999</v>
      </c>
    </row>
    <row r="72" spans="1:4">
      <c r="A72" s="118">
        <v>2.2999999999999998</v>
      </c>
      <c r="B72" s="118" t="s">
        <v>109</v>
      </c>
      <c r="C72" s="159"/>
      <c r="D72" s="159"/>
    </row>
    <row r="73" spans="1:4" s="31" customFormat="1" ht="31.5" customHeight="1">
      <c r="A73" s="116" t="s">
        <v>110</v>
      </c>
      <c r="B73" s="117" t="s">
        <v>217</v>
      </c>
      <c r="C73" s="160">
        <f>C71+C59</f>
        <v>107480346.00999998</v>
      </c>
      <c r="D73" s="160">
        <f>D71+D59</f>
        <v>136783184.08000004</v>
      </c>
    </row>
    <row r="74" spans="1:4" s="31" customFormat="1">
      <c r="A74" s="60"/>
      <c r="B74" s="62"/>
      <c r="C74" s="61"/>
      <c r="D74" s="61"/>
    </row>
    <row r="75" spans="1:4" s="31" customFormat="1">
      <c r="A75" s="60"/>
      <c r="B75" s="62"/>
      <c r="C75" s="61"/>
      <c r="D75" s="61"/>
    </row>
    <row r="76" spans="1:4" s="31" customFormat="1">
      <c r="A76" s="60"/>
      <c r="B76" s="62"/>
      <c r="C76" s="61"/>
      <c r="D76" s="61"/>
    </row>
    <row r="77" spans="1:4" s="63" customFormat="1">
      <c r="A77" s="99" t="str">
        <f>+Face!A87</f>
        <v xml:space="preserve">                Гүйцэтгэх захирал                    О. Амарболд ________ / …………………... /</v>
      </c>
      <c r="B77" s="99"/>
      <c r="C77" s="99"/>
      <c r="D77" s="99"/>
    </row>
    <row r="78" spans="1:4">
      <c r="A78" s="63"/>
      <c r="B78" s="63"/>
      <c r="C78" s="57"/>
      <c r="D78" s="57"/>
    </row>
    <row r="79" spans="1:4">
      <c r="A79" s="99" t="str">
        <f>+Face!A89</f>
        <v xml:space="preserve">              Ерөнхий нягтлан бодогч          Б. Ундрал___________/……………………./</v>
      </c>
      <c r="B79" s="99"/>
      <c r="C79" s="99"/>
      <c r="D79" s="99"/>
    </row>
    <row r="80" spans="1:4">
      <c r="A80" s="63"/>
      <c r="B80" s="63"/>
      <c r="C80" s="64"/>
      <c r="D80" s="64"/>
    </row>
    <row r="81" spans="1:4">
      <c r="A81" s="63"/>
      <c r="B81" s="63"/>
      <c r="C81" s="64"/>
      <c r="D81" s="64"/>
    </row>
    <row r="82" spans="1:4">
      <c r="A82" s="63"/>
      <c r="B82" s="63"/>
      <c r="C82" s="64">
        <v>0</v>
      </c>
      <c r="D82" s="64"/>
    </row>
  </sheetData>
  <mergeCells count="6">
    <mergeCell ref="A79:D79"/>
    <mergeCell ref="A77:D77"/>
    <mergeCell ref="A1:D1"/>
    <mergeCell ref="A7:A8"/>
    <mergeCell ref="B7:B8"/>
    <mergeCell ref="C7:D7"/>
  </mergeCells>
  <pageMargins left="0.5" right="0.2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16" zoomScale="80" zoomScaleNormal="80" zoomScalePageLayoutView="70" workbookViewId="0">
      <selection activeCell="K22" sqref="K22"/>
    </sheetView>
  </sheetViews>
  <sheetFormatPr defaultColWidth="7.88671875" defaultRowHeight="13.8"/>
  <cols>
    <col min="1" max="1" width="12.6640625" style="47" customWidth="1"/>
    <col min="2" max="2" width="54.33203125" style="34" customWidth="1"/>
    <col min="3" max="3" width="27.88671875" style="35" customWidth="1"/>
    <col min="4" max="4" width="17.6640625" style="34" bestFit="1" customWidth="1"/>
    <col min="5" max="16384" width="7.88671875" style="34"/>
  </cols>
  <sheetData>
    <row r="1" spans="1:4">
      <c r="A1" s="101" t="s">
        <v>186</v>
      </c>
      <c r="B1" s="101"/>
      <c r="C1" s="101"/>
    </row>
    <row r="3" spans="1:4" ht="14.4" thickBot="1">
      <c r="A3" s="101" t="str">
        <f>'CT1'!A3:B3</f>
        <v xml:space="preserve">  "Өндөрхаан" ХК</v>
      </c>
      <c r="B3" s="101"/>
      <c r="C3" s="36" t="str">
        <f>'CT1'!D3</f>
        <v>2022 оны 06 сарын 30 өдөр</v>
      </c>
    </row>
    <row r="4" spans="1:4">
      <c r="A4" s="102" t="s">
        <v>7</v>
      </c>
      <c r="B4" s="102"/>
    </row>
    <row r="5" spans="1:4">
      <c r="A5" s="37"/>
      <c r="B5" s="38"/>
      <c r="C5" s="39" t="s">
        <v>8</v>
      </c>
    </row>
    <row r="6" spans="1:4" ht="41.4">
      <c r="A6" s="46" t="s">
        <v>9</v>
      </c>
      <c r="B6" s="46" t="s">
        <v>133</v>
      </c>
      <c r="C6" s="165" t="s">
        <v>134</v>
      </c>
    </row>
    <row r="7" spans="1:4" s="41" customFormat="1" ht="14.25" customHeight="1">
      <c r="A7" s="40">
        <v>1</v>
      </c>
      <c r="B7" s="67" t="s">
        <v>187</v>
      </c>
      <c r="C7" s="65"/>
    </row>
    <row r="8" spans="1:4" s="41" customFormat="1" ht="15" customHeight="1">
      <c r="A8" s="40">
        <v>2</v>
      </c>
      <c r="B8" s="68" t="s">
        <v>135</v>
      </c>
      <c r="C8" s="65"/>
      <c r="D8" s="44"/>
    </row>
    <row r="9" spans="1:4" s="41" customFormat="1" ht="14.25" customHeight="1">
      <c r="A9" s="40">
        <v>3</v>
      </c>
      <c r="B9" s="67" t="s">
        <v>136</v>
      </c>
      <c r="C9" s="42">
        <f>C7-C8</f>
        <v>0</v>
      </c>
      <c r="D9" s="44"/>
    </row>
    <row r="10" spans="1:4" s="41" customFormat="1" ht="15" customHeight="1">
      <c r="A10" s="40">
        <v>4</v>
      </c>
      <c r="B10" s="68" t="s">
        <v>188</v>
      </c>
      <c r="C10" s="42"/>
      <c r="D10" s="44"/>
    </row>
    <row r="11" spans="1:4" s="41" customFormat="1" ht="15" customHeight="1">
      <c r="A11" s="40">
        <v>5</v>
      </c>
      <c r="B11" s="68" t="s">
        <v>189</v>
      </c>
      <c r="C11" s="42"/>
      <c r="D11" s="44"/>
    </row>
    <row r="12" spans="1:4" s="41" customFormat="1" ht="15" customHeight="1">
      <c r="A12" s="40">
        <v>6</v>
      </c>
      <c r="B12" s="68" t="s">
        <v>190</v>
      </c>
      <c r="C12" s="42"/>
      <c r="D12" s="44"/>
    </row>
    <row r="13" spans="1:4" s="41" customFormat="1" ht="15" customHeight="1">
      <c r="A13" s="40">
        <v>7</v>
      </c>
      <c r="B13" s="68" t="s">
        <v>191</v>
      </c>
      <c r="C13" s="45"/>
    </row>
    <row r="14" spans="1:4" ht="15" customHeight="1">
      <c r="A14" s="40">
        <v>8</v>
      </c>
      <c r="B14" s="68" t="s">
        <v>192</v>
      </c>
      <c r="C14" s="45">
        <v>10400</v>
      </c>
    </row>
    <row r="15" spans="1:4" ht="15" customHeight="1">
      <c r="A15" s="40">
        <v>9</v>
      </c>
      <c r="B15" s="68" t="s">
        <v>193</v>
      </c>
      <c r="C15" s="45"/>
    </row>
    <row r="16" spans="1:4" ht="15" customHeight="1">
      <c r="A16" s="40">
        <v>10</v>
      </c>
      <c r="B16" s="68" t="s">
        <v>194</v>
      </c>
      <c r="C16" s="106">
        <v>139731371.99000001</v>
      </c>
    </row>
    <row r="17" spans="1:4" ht="15" customHeight="1">
      <c r="A17" s="40">
        <v>11</v>
      </c>
      <c r="B17" s="68" t="s">
        <v>195</v>
      </c>
      <c r="C17" s="106">
        <v>5749133.0099999998</v>
      </c>
    </row>
    <row r="18" spans="1:4" ht="15" customHeight="1">
      <c r="A18" s="40">
        <v>12</v>
      </c>
      <c r="B18" s="68" t="s">
        <v>145</v>
      </c>
      <c r="C18" s="45"/>
    </row>
    <row r="19" spans="1:4" ht="15" customHeight="1">
      <c r="A19" s="40">
        <v>13</v>
      </c>
      <c r="B19" s="68" t="s">
        <v>196</v>
      </c>
      <c r="C19" s="65"/>
    </row>
    <row r="20" spans="1:4" ht="15" customHeight="1">
      <c r="A20" s="40">
        <v>14</v>
      </c>
      <c r="B20" s="68" t="s">
        <v>197</v>
      </c>
      <c r="C20" s="45"/>
    </row>
    <row r="21" spans="1:4" ht="14.25" customHeight="1">
      <c r="A21" s="40">
        <v>15</v>
      </c>
      <c r="B21" s="68" t="s">
        <v>198</v>
      </c>
      <c r="C21" s="45"/>
    </row>
    <row r="22" spans="1:4" ht="15" customHeight="1">
      <c r="A22" s="40">
        <v>16</v>
      </c>
      <c r="B22" s="68" t="s">
        <v>199</v>
      </c>
      <c r="C22" s="45"/>
    </row>
    <row r="23" spans="1:4" ht="15" customHeight="1">
      <c r="A23" s="40">
        <v>17</v>
      </c>
      <c r="B23" s="68" t="s">
        <v>200</v>
      </c>
      <c r="C23" s="45"/>
    </row>
    <row r="24" spans="1:4" s="41" customFormat="1" ht="14.25" customHeight="1">
      <c r="A24" s="40">
        <v>18</v>
      </c>
      <c r="B24" s="67" t="s">
        <v>137</v>
      </c>
      <c r="C24" s="42">
        <f>C9+C10+C11+C12+C13+C14-C15-C16-C17-C18+C19+C20+C21+C22+C23</f>
        <v>-145470105</v>
      </c>
    </row>
    <row r="25" spans="1:4" ht="15" customHeight="1">
      <c r="A25" s="40">
        <v>19</v>
      </c>
      <c r="B25" s="166" t="s">
        <v>201</v>
      </c>
      <c r="C25" s="45"/>
      <c r="D25" s="66"/>
    </row>
    <row r="26" spans="1:4" s="41" customFormat="1" ht="14.25" customHeight="1">
      <c r="A26" s="40">
        <v>20</v>
      </c>
      <c r="B26" s="67" t="s">
        <v>138</v>
      </c>
      <c r="C26" s="42">
        <f>C24-C25</f>
        <v>-145470105</v>
      </c>
    </row>
    <row r="27" spans="1:4" ht="36.75" customHeight="1">
      <c r="A27" s="40">
        <v>21</v>
      </c>
      <c r="B27" s="67" t="s">
        <v>202</v>
      </c>
      <c r="C27" s="43"/>
    </row>
    <row r="28" spans="1:4" s="41" customFormat="1" ht="14.25" customHeight="1">
      <c r="A28" s="40">
        <v>22</v>
      </c>
      <c r="B28" s="67" t="s">
        <v>139</v>
      </c>
      <c r="C28" s="42">
        <f>C26-C27</f>
        <v>-145470105</v>
      </c>
    </row>
    <row r="29" spans="1:4" s="41" customFormat="1" ht="14.25" customHeight="1">
      <c r="A29" s="40">
        <v>23</v>
      </c>
      <c r="B29" s="67" t="s">
        <v>203</v>
      </c>
      <c r="C29" s="42"/>
    </row>
    <row r="30" spans="1:4" s="41" customFormat="1" ht="14.25" customHeight="1">
      <c r="A30" s="40"/>
      <c r="B30" s="68" t="s">
        <v>204</v>
      </c>
      <c r="C30" s="42"/>
    </row>
    <row r="31" spans="1:4" ht="15" customHeight="1">
      <c r="A31" s="46"/>
      <c r="B31" s="68" t="s">
        <v>205</v>
      </c>
      <c r="C31" s="43"/>
    </row>
    <row r="32" spans="1:4" ht="15" customHeight="1">
      <c r="A32" s="46"/>
      <c r="B32" s="68" t="s">
        <v>206</v>
      </c>
      <c r="C32" s="43"/>
    </row>
    <row r="33" spans="1:3" s="41" customFormat="1" ht="14.25" customHeight="1">
      <c r="A33" s="40">
        <v>24</v>
      </c>
      <c r="B33" s="67" t="s">
        <v>207</v>
      </c>
      <c r="C33" s="42"/>
    </row>
    <row r="34" spans="1:3" ht="15" customHeight="1">
      <c r="A34" s="40">
        <v>25</v>
      </c>
      <c r="B34" s="67" t="s">
        <v>208</v>
      </c>
      <c r="C34" s="45">
        <v>0</v>
      </c>
    </row>
    <row r="35" spans="1:3" ht="15" customHeight="1">
      <c r="A35" s="119"/>
      <c r="B35" s="120"/>
      <c r="C35" s="121"/>
    </row>
    <row r="37" spans="1:3">
      <c r="A37" s="122" t="str">
        <f>+Face!A87</f>
        <v xml:space="preserve">                Гүйцэтгэх захирал                    О. Амарболд ________ / …………………... /</v>
      </c>
      <c r="B37" s="122"/>
      <c r="C37" s="122"/>
    </row>
    <row r="38" spans="1:3">
      <c r="A38" s="123"/>
      <c r="B38" s="123"/>
      <c r="C38" s="124"/>
    </row>
    <row r="39" spans="1:3">
      <c r="B39" s="34" t="str">
        <f>+Face!A89</f>
        <v xml:space="preserve">              Ерөнхий нягтлан бодогч          Б. Ундрал___________/……………………./</v>
      </c>
    </row>
    <row r="49" spans="1:3">
      <c r="A49" s="34"/>
      <c r="C49" s="34"/>
    </row>
    <row r="50" spans="1:3">
      <c r="A50" s="34"/>
      <c r="C50" s="34"/>
    </row>
    <row r="52" spans="1:3">
      <c r="A52" s="34"/>
      <c r="C52" s="34"/>
    </row>
    <row r="53" spans="1:3">
      <c r="A53" s="34"/>
      <c r="C53" s="34"/>
    </row>
    <row r="54" spans="1:3">
      <c r="A54" s="34"/>
      <c r="C54" s="34"/>
    </row>
    <row r="63" spans="1:3" ht="14.25" customHeight="1">
      <c r="A63" s="34"/>
      <c r="C63" s="34"/>
    </row>
    <row r="79" spans="1:3">
      <c r="A79" s="34"/>
      <c r="C79" s="34"/>
    </row>
  </sheetData>
  <mergeCells count="4">
    <mergeCell ref="A1:C1"/>
    <mergeCell ref="A3:B3"/>
    <mergeCell ref="A4:B4"/>
    <mergeCell ref="A37:C37"/>
  </mergeCells>
  <pageMargins left="0.5" right="0.25" top="0.7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zoomScale="80" zoomScaleNormal="80" zoomScalePageLayoutView="80" workbookViewId="0">
      <selection activeCell="G30" sqref="G30"/>
    </sheetView>
  </sheetViews>
  <sheetFormatPr defaultColWidth="24.6640625" defaultRowHeight="13.8"/>
  <cols>
    <col min="1" max="1" width="6.109375" style="6" customWidth="1"/>
    <col min="2" max="2" width="49.21875" style="6" customWidth="1"/>
    <col min="3" max="3" width="19.5546875" style="5" customWidth="1"/>
    <col min="4" max="4" width="20.77734375" style="5" customWidth="1"/>
    <col min="5" max="5" width="22" style="5" customWidth="1"/>
    <col min="6" max="6" width="23" style="5" customWidth="1"/>
    <col min="7" max="7" width="24.109375" style="5" customWidth="1"/>
    <col min="8" max="8" width="21.21875" style="5" customWidth="1"/>
    <col min="9" max="11" width="24.6640625" style="5"/>
    <col min="12" max="256" width="24.6640625" style="6"/>
    <col min="257" max="257" width="4" style="6" customWidth="1"/>
    <col min="258" max="258" width="38.6640625" style="6" customWidth="1"/>
    <col min="259" max="259" width="17.44140625" style="6" customWidth="1"/>
    <col min="260" max="261" width="11.44140625" style="6" customWidth="1"/>
    <col min="262" max="262" width="13.44140625" style="6" customWidth="1"/>
    <col min="263" max="264" width="14.44140625" style="6" customWidth="1"/>
    <col min="265" max="512" width="24.6640625" style="6"/>
    <col min="513" max="513" width="4" style="6" customWidth="1"/>
    <col min="514" max="514" width="38.6640625" style="6" customWidth="1"/>
    <col min="515" max="515" width="17.44140625" style="6" customWidth="1"/>
    <col min="516" max="517" width="11.44140625" style="6" customWidth="1"/>
    <col min="518" max="518" width="13.44140625" style="6" customWidth="1"/>
    <col min="519" max="520" width="14.44140625" style="6" customWidth="1"/>
    <col min="521" max="768" width="24.6640625" style="6"/>
    <col min="769" max="769" width="4" style="6" customWidth="1"/>
    <col min="770" max="770" width="38.6640625" style="6" customWidth="1"/>
    <col min="771" max="771" width="17.44140625" style="6" customWidth="1"/>
    <col min="772" max="773" width="11.44140625" style="6" customWidth="1"/>
    <col min="774" max="774" width="13.44140625" style="6" customWidth="1"/>
    <col min="775" max="776" width="14.44140625" style="6" customWidth="1"/>
    <col min="777" max="1024" width="24.6640625" style="6"/>
    <col min="1025" max="1025" width="4" style="6" customWidth="1"/>
    <col min="1026" max="1026" width="38.6640625" style="6" customWidth="1"/>
    <col min="1027" max="1027" width="17.44140625" style="6" customWidth="1"/>
    <col min="1028" max="1029" width="11.44140625" style="6" customWidth="1"/>
    <col min="1030" max="1030" width="13.44140625" style="6" customWidth="1"/>
    <col min="1031" max="1032" width="14.44140625" style="6" customWidth="1"/>
    <col min="1033" max="1280" width="24.6640625" style="6"/>
    <col min="1281" max="1281" width="4" style="6" customWidth="1"/>
    <col min="1282" max="1282" width="38.6640625" style="6" customWidth="1"/>
    <col min="1283" max="1283" width="17.44140625" style="6" customWidth="1"/>
    <col min="1284" max="1285" width="11.44140625" style="6" customWidth="1"/>
    <col min="1286" max="1286" width="13.44140625" style="6" customWidth="1"/>
    <col min="1287" max="1288" width="14.44140625" style="6" customWidth="1"/>
    <col min="1289" max="1536" width="24.6640625" style="6"/>
    <col min="1537" max="1537" width="4" style="6" customWidth="1"/>
    <col min="1538" max="1538" width="38.6640625" style="6" customWidth="1"/>
    <col min="1539" max="1539" width="17.44140625" style="6" customWidth="1"/>
    <col min="1540" max="1541" width="11.44140625" style="6" customWidth="1"/>
    <col min="1542" max="1542" width="13.44140625" style="6" customWidth="1"/>
    <col min="1543" max="1544" width="14.44140625" style="6" customWidth="1"/>
    <col min="1545" max="1792" width="24.6640625" style="6"/>
    <col min="1793" max="1793" width="4" style="6" customWidth="1"/>
    <col min="1794" max="1794" width="38.6640625" style="6" customWidth="1"/>
    <col min="1795" max="1795" width="17.44140625" style="6" customWidth="1"/>
    <col min="1796" max="1797" width="11.44140625" style="6" customWidth="1"/>
    <col min="1798" max="1798" width="13.44140625" style="6" customWidth="1"/>
    <col min="1799" max="1800" width="14.44140625" style="6" customWidth="1"/>
    <col min="1801" max="2048" width="24.6640625" style="6"/>
    <col min="2049" max="2049" width="4" style="6" customWidth="1"/>
    <col min="2050" max="2050" width="38.6640625" style="6" customWidth="1"/>
    <col min="2051" max="2051" width="17.44140625" style="6" customWidth="1"/>
    <col min="2052" max="2053" width="11.44140625" style="6" customWidth="1"/>
    <col min="2054" max="2054" width="13.44140625" style="6" customWidth="1"/>
    <col min="2055" max="2056" width="14.44140625" style="6" customWidth="1"/>
    <col min="2057" max="2304" width="24.6640625" style="6"/>
    <col min="2305" max="2305" width="4" style="6" customWidth="1"/>
    <col min="2306" max="2306" width="38.6640625" style="6" customWidth="1"/>
    <col min="2307" max="2307" width="17.44140625" style="6" customWidth="1"/>
    <col min="2308" max="2309" width="11.44140625" style="6" customWidth="1"/>
    <col min="2310" max="2310" width="13.44140625" style="6" customWidth="1"/>
    <col min="2311" max="2312" width="14.44140625" style="6" customWidth="1"/>
    <col min="2313" max="2560" width="24.6640625" style="6"/>
    <col min="2561" max="2561" width="4" style="6" customWidth="1"/>
    <col min="2562" max="2562" width="38.6640625" style="6" customWidth="1"/>
    <col min="2563" max="2563" width="17.44140625" style="6" customWidth="1"/>
    <col min="2564" max="2565" width="11.44140625" style="6" customWidth="1"/>
    <col min="2566" max="2566" width="13.44140625" style="6" customWidth="1"/>
    <col min="2567" max="2568" width="14.44140625" style="6" customWidth="1"/>
    <col min="2569" max="2816" width="24.6640625" style="6"/>
    <col min="2817" max="2817" width="4" style="6" customWidth="1"/>
    <col min="2818" max="2818" width="38.6640625" style="6" customWidth="1"/>
    <col min="2819" max="2819" width="17.44140625" style="6" customWidth="1"/>
    <col min="2820" max="2821" width="11.44140625" style="6" customWidth="1"/>
    <col min="2822" max="2822" width="13.44140625" style="6" customWidth="1"/>
    <col min="2823" max="2824" width="14.44140625" style="6" customWidth="1"/>
    <col min="2825" max="3072" width="24.6640625" style="6"/>
    <col min="3073" max="3073" width="4" style="6" customWidth="1"/>
    <col min="3074" max="3074" width="38.6640625" style="6" customWidth="1"/>
    <col min="3075" max="3075" width="17.44140625" style="6" customWidth="1"/>
    <col min="3076" max="3077" width="11.44140625" style="6" customWidth="1"/>
    <col min="3078" max="3078" width="13.44140625" style="6" customWidth="1"/>
    <col min="3079" max="3080" width="14.44140625" style="6" customWidth="1"/>
    <col min="3081" max="3328" width="24.6640625" style="6"/>
    <col min="3329" max="3329" width="4" style="6" customWidth="1"/>
    <col min="3330" max="3330" width="38.6640625" style="6" customWidth="1"/>
    <col min="3331" max="3331" width="17.44140625" style="6" customWidth="1"/>
    <col min="3332" max="3333" width="11.44140625" style="6" customWidth="1"/>
    <col min="3334" max="3334" width="13.44140625" style="6" customWidth="1"/>
    <col min="3335" max="3336" width="14.44140625" style="6" customWidth="1"/>
    <col min="3337" max="3584" width="24.6640625" style="6"/>
    <col min="3585" max="3585" width="4" style="6" customWidth="1"/>
    <col min="3586" max="3586" width="38.6640625" style="6" customWidth="1"/>
    <col min="3587" max="3587" width="17.44140625" style="6" customWidth="1"/>
    <col min="3588" max="3589" width="11.44140625" style="6" customWidth="1"/>
    <col min="3590" max="3590" width="13.44140625" style="6" customWidth="1"/>
    <col min="3591" max="3592" width="14.44140625" style="6" customWidth="1"/>
    <col min="3593" max="3840" width="24.6640625" style="6"/>
    <col min="3841" max="3841" width="4" style="6" customWidth="1"/>
    <col min="3842" max="3842" width="38.6640625" style="6" customWidth="1"/>
    <col min="3843" max="3843" width="17.44140625" style="6" customWidth="1"/>
    <col min="3844" max="3845" width="11.44140625" style="6" customWidth="1"/>
    <col min="3846" max="3846" width="13.44140625" style="6" customWidth="1"/>
    <col min="3847" max="3848" width="14.44140625" style="6" customWidth="1"/>
    <col min="3849" max="4096" width="24.6640625" style="6"/>
    <col min="4097" max="4097" width="4" style="6" customWidth="1"/>
    <col min="4098" max="4098" width="38.6640625" style="6" customWidth="1"/>
    <col min="4099" max="4099" width="17.44140625" style="6" customWidth="1"/>
    <col min="4100" max="4101" width="11.44140625" style="6" customWidth="1"/>
    <col min="4102" max="4102" width="13.44140625" style="6" customWidth="1"/>
    <col min="4103" max="4104" width="14.44140625" style="6" customWidth="1"/>
    <col min="4105" max="4352" width="24.6640625" style="6"/>
    <col min="4353" max="4353" width="4" style="6" customWidth="1"/>
    <col min="4354" max="4354" width="38.6640625" style="6" customWidth="1"/>
    <col min="4355" max="4355" width="17.44140625" style="6" customWidth="1"/>
    <col min="4356" max="4357" width="11.44140625" style="6" customWidth="1"/>
    <col min="4358" max="4358" width="13.44140625" style="6" customWidth="1"/>
    <col min="4359" max="4360" width="14.44140625" style="6" customWidth="1"/>
    <col min="4361" max="4608" width="24.6640625" style="6"/>
    <col min="4609" max="4609" width="4" style="6" customWidth="1"/>
    <col min="4610" max="4610" width="38.6640625" style="6" customWidth="1"/>
    <col min="4611" max="4611" width="17.44140625" style="6" customWidth="1"/>
    <col min="4612" max="4613" width="11.44140625" style="6" customWidth="1"/>
    <col min="4614" max="4614" width="13.44140625" style="6" customWidth="1"/>
    <col min="4615" max="4616" width="14.44140625" style="6" customWidth="1"/>
    <col min="4617" max="4864" width="24.6640625" style="6"/>
    <col min="4865" max="4865" width="4" style="6" customWidth="1"/>
    <col min="4866" max="4866" width="38.6640625" style="6" customWidth="1"/>
    <col min="4867" max="4867" width="17.44140625" style="6" customWidth="1"/>
    <col min="4868" max="4869" width="11.44140625" style="6" customWidth="1"/>
    <col min="4870" max="4870" width="13.44140625" style="6" customWidth="1"/>
    <col min="4871" max="4872" width="14.44140625" style="6" customWidth="1"/>
    <col min="4873" max="5120" width="24.6640625" style="6"/>
    <col min="5121" max="5121" width="4" style="6" customWidth="1"/>
    <col min="5122" max="5122" width="38.6640625" style="6" customWidth="1"/>
    <col min="5123" max="5123" width="17.44140625" style="6" customWidth="1"/>
    <col min="5124" max="5125" width="11.44140625" style="6" customWidth="1"/>
    <col min="5126" max="5126" width="13.44140625" style="6" customWidth="1"/>
    <col min="5127" max="5128" width="14.44140625" style="6" customWidth="1"/>
    <col min="5129" max="5376" width="24.6640625" style="6"/>
    <col min="5377" max="5377" width="4" style="6" customWidth="1"/>
    <col min="5378" max="5378" width="38.6640625" style="6" customWidth="1"/>
    <col min="5379" max="5379" width="17.44140625" style="6" customWidth="1"/>
    <col min="5380" max="5381" width="11.44140625" style="6" customWidth="1"/>
    <col min="5382" max="5382" width="13.44140625" style="6" customWidth="1"/>
    <col min="5383" max="5384" width="14.44140625" style="6" customWidth="1"/>
    <col min="5385" max="5632" width="24.6640625" style="6"/>
    <col min="5633" max="5633" width="4" style="6" customWidth="1"/>
    <col min="5634" max="5634" width="38.6640625" style="6" customWidth="1"/>
    <col min="5635" max="5635" width="17.44140625" style="6" customWidth="1"/>
    <col min="5636" max="5637" width="11.44140625" style="6" customWidth="1"/>
    <col min="5638" max="5638" width="13.44140625" style="6" customWidth="1"/>
    <col min="5639" max="5640" width="14.44140625" style="6" customWidth="1"/>
    <col min="5641" max="5888" width="24.6640625" style="6"/>
    <col min="5889" max="5889" width="4" style="6" customWidth="1"/>
    <col min="5890" max="5890" width="38.6640625" style="6" customWidth="1"/>
    <col min="5891" max="5891" width="17.44140625" style="6" customWidth="1"/>
    <col min="5892" max="5893" width="11.44140625" style="6" customWidth="1"/>
    <col min="5894" max="5894" width="13.44140625" style="6" customWidth="1"/>
    <col min="5895" max="5896" width="14.44140625" style="6" customWidth="1"/>
    <col min="5897" max="6144" width="24.6640625" style="6"/>
    <col min="6145" max="6145" width="4" style="6" customWidth="1"/>
    <col min="6146" max="6146" width="38.6640625" style="6" customWidth="1"/>
    <col min="6147" max="6147" width="17.44140625" style="6" customWidth="1"/>
    <col min="6148" max="6149" width="11.44140625" style="6" customWidth="1"/>
    <col min="6150" max="6150" width="13.44140625" style="6" customWidth="1"/>
    <col min="6151" max="6152" width="14.44140625" style="6" customWidth="1"/>
    <col min="6153" max="6400" width="24.6640625" style="6"/>
    <col min="6401" max="6401" width="4" style="6" customWidth="1"/>
    <col min="6402" max="6402" width="38.6640625" style="6" customWidth="1"/>
    <col min="6403" max="6403" width="17.44140625" style="6" customWidth="1"/>
    <col min="6404" max="6405" width="11.44140625" style="6" customWidth="1"/>
    <col min="6406" max="6406" width="13.44140625" style="6" customWidth="1"/>
    <col min="6407" max="6408" width="14.44140625" style="6" customWidth="1"/>
    <col min="6409" max="6656" width="24.6640625" style="6"/>
    <col min="6657" max="6657" width="4" style="6" customWidth="1"/>
    <col min="6658" max="6658" width="38.6640625" style="6" customWidth="1"/>
    <col min="6659" max="6659" width="17.44140625" style="6" customWidth="1"/>
    <col min="6660" max="6661" width="11.44140625" style="6" customWidth="1"/>
    <col min="6662" max="6662" width="13.44140625" style="6" customWidth="1"/>
    <col min="6663" max="6664" width="14.44140625" style="6" customWidth="1"/>
    <col min="6665" max="6912" width="24.6640625" style="6"/>
    <col min="6913" max="6913" width="4" style="6" customWidth="1"/>
    <col min="6914" max="6914" width="38.6640625" style="6" customWidth="1"/>
    <col min="6915" max="6915" width="17.44140625" style="6" customWidth="1"/>
    <col min="6916" max="6917" width="11.44140625" style="6" customWidth="1"/>
    <col min="6918" max="6918" width="13.44140625" style="6" customWidth="1"/>
    <col min="6919" max="6920" width="14.44140625" style="6" customWidth="1"/>
    <col min="6921" max="7168" width="24.6640625" style="6"/>
    <col min="7169" max="7169" width="4" style="6" customWidth="1"/>
    <col min="7170" max="7170" width="38.6640625" style="6" customWidth="1"/>
    <col min="7171" max="7171" width="17.44140625" style="6" customWidth="1"/>
    <col min="7172" max="7173" width="11.44140625" style="6" customWidth="1"/>
    <col min="7174" max="7174" width="13.44140625" style="6" customWidth="1"/>
    <col min="7175" max="7176" width="14.44140625" style="6" customWidth="1"/>
    <col min="7177" max="7424" width="24.6640625" style="6"/>
    <col min="7425" max="7425" width="4" style="6" customWidth="1"/>
    <col min="7426" max="7426" width="38.6640625" style="6" customWidth="1"/>
    <col min="7427" max="7427" width="17.44140625" style="6" customWidth="1"/>
    <col min="7428" max="7429" width="11.44140625" style="6" customWidth="1"/>
    <col min="7430" max="7430" width="13.44140625" style="6" customWidth="1"/>
    <col min="7431" max="7432" width="14.44140625" style="6" customWidth="1"/>
    <col min="7433" max="7680" width="24.6640625" style="6"/>
    <col min="7681" max="7681" width="4" style="6" customWidth="1"/>
    <col min="7682" max="7682" width="38.6640625" style="6" customWidth="1"/>
    <col min="7683" max="7683" width="17.44140625" style="6" customWidth="1"/>
    <col min="7684" max="7685" width="11.44140625" style="6" customWidth="1"/>
    <col min="7686" max="7686" width="13.44140625" style="6" customWidth="1"/>
    <col min="7687" max="7688" width="14.44140625" style="6" customWidth="1"/>
    <col min="7689" max="7936" width="24.6640625" style="6"/>
    <col min="7937" max="7937" width="4" style="6" customWidth="1"/>
    <col min="7938" max="7938" width="38.6640625" style="6" customWidth="1"/>
    <col min="7939" max="7939" width="17.44140625" style="6" customWidth="1"/>
    <col min="7940" max="7941" width="11.44140625" style="6" customWidth="1"/>
    <col min="7942" max="7942" width="13.44140625" style="6" customWidth="1"/>
    <col min="7943" max="7944" width="14.44140625" style="6" customWidth="1"/>
    <col min="7945" max="8192" width="24.6640625" style="6"/>
    <col min="8193" max="8193" width="4" style="6" customWidth="1"/>
    <col min="8194" max="8194" width="38.6640625" style="6" customWidth="1"/>
    <col min="8195" max="8195" width="17.44140625" style="6" customWidth="1"/>
    <col min="8196" max="8197" width="11.44140625" style="6" customWidth="1"/>
    <col min="8198" max="8198" width="13.44140625" style="6" customWidth="1"/>
    <col min="8199" max="8200" width="14.44140625" style="6" customWidth="1"/>
    <col min="8201" max="8448" width="24.6640625" style="6"/>
    <col min="8449" max="8449" width="4" style="6" customWidth="1"/>
    <col min="8450" max="8450" width="38.6640625" style="6" customWidth="1"/>
    <col min="8451" max="8451" width="17.44140625" style="6" customWidth="1"/>
    <col min="8452" max="8453" width="11.44140625" style="6" customWidth="1"/>
    <col min="8454" max="8454" width="13.44140625" style="6" customWidth="1"/>
    <col min="8455" max="8456" width="14.44140625" style="6" customWidth="1"/>
    <col min="8457" max="8704" width="24.6640625" style="6"/>
    <col min="8705" max="8705" width="4" style="6" customWidth="1"/>
    <col min="8706" max="8706" width="38.6640625" style="6" customWidth="1"/>
    <col min="8707" max="8707" width="17.44140625" style="6" customWidth="1"/>
    <col min="8708" max="8709" width="11.44140625" style="6" customWidth="1"/>
    <col min="8710" max="8710" width="13.44140625" style="6" customWidth="1"/>
    <col min="8711" max="8712" width="14.44140625" style="6" customWidth="1"/>
    <col min="8713" max="8960" width="24.6640625" style="6"/>
    <col min="8961" max="8961" width="4" style="6" customWidth="1"/>
    <col min="8962" max="8962" width="38.6640625" style="6" customWidth="1"/>
    <col min="8963" max="8963" width="17.44140625" style="6" customWidth="1"/>
    <col min="8964" max="8965" width="11.44140625" style="6" customWidth="1"/>
    <col min="8966" max="8966" width="13.44140625" style="6" customWidth="1"/>
    <col min="8967" max="8968" width="14.44140625" style="6" customWidth="1"/>
    <col min="8969" max="9216" width="24.6640625" style="6"/>
    <col min="9217" max="9217" width="4" style="6" customWidth="1"/>
    <col min="9218" max="9218" width="38.6640625" style="6" customWidth="1"/>
    <col min="9219" max="9219" width="17.44140625" style="6" customWidth="1"/>
    <col min="9220" max="9221" width="11.44140625" style="6" customWidth="1"/>
    <col min="9222" max="9222" width="13.44140625" style="6" customWidth="1"/>
    <col min="9223" max="9224" width="14.44140625" style="6" customWidth="1"/>
    <col min="9225" max="9472" width="24.6640625" style="6"/>
    <col min="9473" max="9473" width="4" style="6" customWidth="1"/>
    <col min="9474" max="9474" width="38.6640625" style="6" customWidth="1"/>
    <col min="9475" max="9475" width="17.44140625" style="6" customWidth="1"/>
    <col min="9476" max="9477" width="11.44140625" style="6" customWidth="1"/>
    <col min="9478" max="9478" width="13.44140625" style="6" customWidth="1"/>
    <col min="9479" max="9480" width="14.44140625" style="6" customWidth="1"/>
    <col min="9481" max="9728" width="24.6640625" style="6"/>
    <col min="9729" max="9729" width="4" style="6" customWidth="1"/>
    <col min="9730" max="9730" width="38.6640625" style="6" customWidth="1"/>
    <col min="9731" max="9731" width="17.44140625" style="6" customWidth="1"/>
    <col min="9732" max="9733" width="11.44140625" style="6" customWidth="1"/>
    <col min="9734" max="9734" width="13.44140625" style="6" customWidth="1"/>
    <col min="9735" max="9736" width="14.44140625" style="6" customWidth="1"/>
    <col min="9737" max="9984" width="24.6640625" style="6"/>
    <col min="9985" max="9985" width="4" style="6" customWidth="1"/>
    <col min="9986" max="9986" width="38.6640625" style="6" customWidth="1"/>
    <col min="9987" max="9987" width="17.44140625" style="6" customWidth="1"/>
    <col min="9988" max="9989" width="11.44140625" style="6" customWidth="1"/>
    <col min="9990" max="9990" width="13.44140625" style="6" customWidth="1"/>
    <col min="9991" max="9992" width="14.44140625" style="6" customWidth="1"/>
    <col min="9993" max="10240" width="24.6640625" style="6"/>
    <col min="10241" max="10241" width="4" style="6" customWidth="1"/>
    <col min="10242" max="10242" width="38.6640625" style="6" customWidth="1"/>
    <col min="10243" max="10243" width="17.44140625" style="6" customWidth="1"/>
    <col min="10244" max="10245" width="11.44140625" style="6" customWidth="1"/>
    <col min="10246" max="10246" width="13.44140625" style="6" customWidth="1"/>
    <col min="10247" max="10248" width="14.44140625" style="6" customWidth="1"/>
    <col min="10249" max="10496" width="24.6640625" style="6"/>
    <col min="10497" max="10497" width="4" style="6" customWidth="1"/>
    <col min="10498" max="10498" width="38.6640625" style="6" customWidth="1"/>
    <col min="10499" max="10499" width="17.44140625" style="6" customWidth="1"/>
    <col min="10500" max="10501" width="11.44140625" style="6" customWidth="1"/>
    <col min="10502" max="10502" width="13.44140625" style="6" customWidth="1"/>
    <col min="10503" max="10504" width="14.44140625" style="6" customWidth="1"/>
    <col min="10505" max="10752" width="24.6640625" style="6"/>
    <col min="10753" max="10753" width="4" style="6" customWidth="1"/>
    <col min="10754" max="10754" width="38.6640625" style="6" customWidth="1"/>
    <col min="10755" max="10755" width="17.44140625" style="6" customWidth="1"/>
    <col min="10756" max="10757" width="11.44140625" style="6" customWidth="1"/>
    <col min="10758" max="10758" width="13.44140625" style="6" customWidth="1"/>
    <col min="10759" max="10760" width="14.44140625" style="6" customWidth="1"/>
    <col min="10761" max="11008" width="24.6640625" style="6"/>
    <col min="11009" max="11009" width="4" style="6" customWidth="1"/>
    <col min="11010" max="11010" width="38.6640625" style="6" customWidth="1"/>
    <col min="11011" max="11011" width="17.44140625" style="6" customWidth="1"/>
    <col min="11012" max="11013" width="11.44140625" style="6" customWidth="1"/>
    <col min="11014" max="11014" width="13.44140625" style="6" customWidth="1"/>
    <col min="11015" max="11016" width="14.44140625" style="6" customWidth="1"/>
    <col min="11017" max="11264" width="24.6640625" style="6"/>
    <col min="11265" max="11265" width="4" style="6" customWidth="1"/>
    <col min="11266" max="11266" width="38.6640625" style="6" customWidth="1"/>
    <col min="11267" max="11267" width="17.44140625" style="6" customWidth="1"/>
    <col min="11268" max="11269" width="11.44140625" style="6" customWidth="1"/>
    <col min="11270" max="11270" width="13.44140625" style="6" customWidth="1"/>
    <col min="11271" max="11272" width="14.44140625" style="6" customWidth="1"/>
    <col min="11273" max="11520" width="24.6640625" style="6"/>
    <col min="11521" max="11521" width="4" style="6" customWidth="1"/>
    <col min="11522" max="11522" width="38.6640625" style="6" customWidth="1"/>
    <col min="11523" max="11523" width="17.44140625" style="6" customWidth="1"/>
    <col min="11524" max="11525" width="11.44140625" style="6" customWidth="1"/>
    <col min="11526" max="11526" width="13.44140625" style="6" customWidth="1"/>
    <col min="11527" max="11528" width="14.44140625" style="6" customWidth="1"/>
    <col min="11529" max="11776" width="24.6640625" style="6"/>
    <col min="11777" max="11777" width="4" style="6" customWidth="1"/>
    <col min="11778" max="11778" width="38.6640625" style="6" customWidth="1"/>
    <col min="11779" max="11779" width="17.44140625" style="6" customWidth="1"/>
    <col min="11780" max="11781" width="11.44140625" style="6" customWidth="1"/>
    <col min="11782" max="11782" width="13.44140625" style="6" customWidth="1"/>
    <col min="11783" max="11784" width="14.44140625" style="6" customWidth="1"/>
    <col min="11785" max="12032" width="24.6640625" style="6"/>
    <col min="12033" max="12033" width="4" style="6" customWidth="1"/>
    <col min="12034" max="12034" width="38.6640625" style="6" customWidth="1"/>
    <col min="12035" max="12035" width="17.44140625" style="6" customWidth="1"/>
    <col min="12036" max="12037" width="11.44140625" style="6" customWidth="1"/>
    <col min="12038" max="12038" width="13.44140625" style="6" customWidth="1"/>
    <col min="12039" max="12040" width="14.44140625" style="6" customWidth="1"/>
    <col min="12041" max="12288" width="24.6640625" style="6"/>
    <col min="12289" max="12289" width="4" style="6" customWidth="1"/>
    <col min="12290" max="12290" width="38.6640625" style="6" customWidth="1"/>
    <col min="12291" max="12291" width="17.44140625" style="6" customWidth="1"/>
    <col min="12292" max="12293" width="11.44140625" style="6" customWidth="1"/>
    <col min="12294" max="12294" width="13.44140625" style="6" customWidth="1"/>
    <col min="12295" max="12296" width="14.44140625" style="6" customWidth="1"/>
    <col min="12297" max="12544" width="24.6640625" style="6"/>
    <col min="12545" max="12545" width="4" style="6" customWidth="1"/>
    <col min="12546" max="12546" width="38.6640625" style="6" customWidth="1"/>
    <col min="12547" max="12547" width="17.44140625" style="6" customWidth="1"/>
    <col min="12548" max="12549" width="11.44140625" style="6" customWidth="1"/>
    <col min="12550" max="12550" width="13.44140625" style="6" customWidth="1"/>
    <col min="12551" max="12552" width="14.44140625" style="6" customWidth="1"/>
    <col min="12553" max="12800" width="24.6640625" style="6"/>
    <col min="12801" max="12801" width="4" style="6" customWidth="1"/>
    <col min="12802" max="12802" width="38.6640625" style="6" customWidth="1"/>
    <col min="12803" max="12803" width="17.44140625" style="6" customWidth="1"/>
    <col min="12804" max="12805" width="11.44140625" style="6" customWidth="1"/>
    <col min="12806" max="12806" width="13.44140625" style="6" customWidth="1"/>
    <col min="12807" max="12808" width="14.44140625" style="6" customWidth="1"/>
    <col min="12809" max="13056" width="24.6640625" style="6"/>
    <col min="13057" max="13057" width="4" style="6" customWidth="1"/>
    <col min="13058" max="13058" width="38.6640625" style="6" customWidth="1"/>
    <col min="13059" max="13059" width="17.44140625" style="6" customWidth="1"/>
    <col min="13060" max="13061" width="11.44140625" style="6" customWidth="1"/>
    <col min="13062" max="13062" width="13.44140625" style="6" customWidth="1"/>
    <col min="13063" max="13064" width="14.44140625" style="6" customWidth="1"/>
    <col min="13065" max="13312" width="24.6640625" style="6"/>
    <col min="13313" max="13313" width="4" style="6" customWidth="1"/>
    <col min="13314" max="13314" width="38.6640625" style="6" customWidth="1"/>
    <col min="13315" max="13315" width="17.44140625" style="6" customWidth="1"/>
    <col min="13316" max="13317" width="11.44140625" style="6" customWidth="1"/>
    <col min="13318" max="13318" width="13.44140625" style="6" customWidth="1"/>
    <col min="13319" max="13320" width="14.44140625" style="6" customWidth="1"/>
    <col min="13321" max="13568" width="24.6640625" style="6"/>
    <col min="13569" max="13569" width="4" style="6" customWidth="1"/>
    <col min="13570" max="13570" width="38.6640625" style="6" customWidth="1"/>
    <col min="13571" max="13571" width="17.44140625" style="6" customWidth="1"/>
    <col min="13572" max="13573" width="11.44140625" style="6" customWidth="1"/>
    <col min="13574" max="13574" width="13.44140625" style="6" customWidth="1"/>
    <col min="13575" max="13576" width="14.44140625" style="6" customWidth="1"/>
    <col min="13577" max="13824" width="24.6640625" style="6"/>
    <col min="13825" max="13825" width="4" style="6" customWidth="1"/>
    <col min="13826" max="13826" width="38.6640625" style="6" customWidth="1"/>
    <col min="13827" max="13827" width="17.44140625" style="6" customWidth="1"/>
    <col min="13828" max="13829" width="11.44140625" style="6" customWidth="1"/>
    <col min="13830" max="13830" width="13.44140625" style="6" customWidth="1"/>
    <col min="13831" max="13832" width="14.44140625" style="6" customWidth="1"/>
    <col min="13833" max="14080" width="24.6640625" style="6"/>
    <col min="14081" max="14081" width="4" style="6" customWidth="1"/>
    <col min="14082" max="14082" width="38.6640625" style="6" customWidth="1"/>
    <col min="14083" max="14083" width="17.44140625" style="6" customWidth="1"/>
    <col min="14084" max="14085" width="11.44140625" style="6" customWidth="1"/>
    <col min="14086" max="14086" width="13.44140625" style="6" customWidth="1"/>
    <col min="14087" max="14088" width="14.44140625" style="6" customWidth="1"/>
    <col min="14089" max="14336" width="24.6640625" style="6"/>
    <col min="14337" max="14337" width="4" style="6" customWidth="1"/>
    <col min="14338" max="14338" width="38.6640625" style="6" customWidth="1"/>
    <col min="14339" max="14339" width="17.44140625" style="6" customWidth="1"/>
    <col min="14340" max="14341" width="11.44140625" style="6" customWidth="1"/>
    <col min="14342" max="14342" width="13.44140625" style="6" customWidth="1"/>
    <col min="14343" max="14344" width="14.44140625" style="6" customWidth="1"/>
    <col min="14345" max="14592" width="24.6640625" style="6"/>
    <col min="14593" max="14593" width="4" style="6" customWidth="1"/>
    <col min="14594" max="14594" width="38.6640625" style="6" customWidth="1"/>
    <col min="14595" max="14595" width="17.44140625" style="6" customWidth="1"/>
    <col min="14596" max="14597" width="11.44140625" style="6" customWidth="1"/>
    <col min="14598" max="14598" width="13.44140625" style="6" customWidth="1"/>
    <col min="14599" max="14600" width="14.44140625" style="6" customWidth="1"/>
    <col min="14601" max="14848" width="24.6640625" style="6"/>
    <col min="14849" max="14849" width="4" style="6" customWidth="1"/>
    <col min="14850" max="14850" width="38.6640625" style="6" customWidth="1"/>
    <col min="14851" max="14851" width="17.44140625" style="6" customWidth="1"/>
    <col min="14852" max="14853" width="11.44140625" style="6" customWidth="1"/>
    <col min="14854" max="14854" width="13.44140625" style="6" customWidth="1"/>
    <col min="14855" max="14856" width="14.44140625" style="6" customWidth="1"/>
    <col min="14857" max="15104" width="24.6640625" style="6"/>
    <col min="15105" max="15105" width="4" style="6" customWidth="1"/>
    <col min="15106" max="15106" width="38.6640625" style="6" customWidth="1"/>
    <col min="15107" max="15107" width="17.44140625" style="6" customWidth="1"/>
    <col min="15108" max="15109" width="11.44140625" style="6" customWidth="1"/>
    <col min="15110" max="15110" width="13.44140625" style="6" customWidth="1"/>
    <col min="15111" max="15112" width="14.44140625" style="6" customWidth="1"/>
    <col min="15113" max="15360" width="24.6640625" style="6"/>
    <col min="15361" max="15361" width="4" style="6" customWidth="1"/>
    <col min="15362" max="15362" width="38.6640625" style="6" customWidth="1"/>
    <col min="15363" max="15363" width="17.44140625" style="6" customWidth="1"/>
    <col min="15364" max="15365" width="11.44140625" style="6" customWidth="1"/>
    <col min="15366" max="15366" width="13.44140625" style="6" customWidth="1"/>
    <col min="15367" max="15368" width="14.44140625" style="6" customWidth="1"/>
    <col min="15369" max="15616" width="24.6640625" style="6"/>
    <col min="15617" max="15617" width="4" style="6" customWidth="1"/>
    <col min="15618" max="15618" width="38.6640625" style="6" customWidth="1"/>
    <col min="15619" max="15619" width="17.44140625" style="6" customWidth="1"/>
    <col min="15620" max="15621" width="11.44140625" style="6" customWidth="1"/>
    <col min="15622" max="15622" width="13.44140625" style="6" customWidth="1"/>
    <col min="15623" max="15624" width="14.44140625" style="6" customWidth="1"/>
    <col min="15625" max="15872" width="24.6640625" style="6"/>
    <col min="15873" max="15873" width="4" style="6" customWidth="1"/>
    <col min="15874" max="15874" width="38.6640625" style="6" customWidth="1"/>
    <col min="15875" max="15875" width="17.44140625" style="6" customWidth="1"/>
    <col min="15876" max="15877" width="11.44140625" style="6" customWidth="1"/>
    <col min="15878" max="15878" width="13.44140625" style="6" customWidth="1"/>
    <col min="15879" max="15880" width="14.44140625" style="6" customWidth="1"/>
    <col min="15881" max="16128" width="24.6640625" style="6"/>
    <col min="16129" max="16129" width="4" style="6" customWidth="1"/>
    <col min="16130" max="16130" width="38.6640625" style="6" customWidth="1"/>
    <col min="16131" max="16131" width="17.44140625" style="6" customWidth="1"/>
    <col min="16132" max="16133" width="11.44140625" style="6" customWidth="1"/>
    <col min="16134" max="16134" width="13.44140625" style="6" customWidth="1"/>
    <col min="16135" max="16136" width="14.44140625" style="6" customWidth="1"/>
    <col min="16137" max="16384" width="24.6640625" style="6"/>
  </cols>
  <sheetData>
    <row r="2" spans="1:11" ht="17.399999999999999">
      <c r="A2" s="97" t="s">
        <v>111</v>
      </c>
      <c r="B2" s="97"/>
      <c r="C2" s="97"/>
      <c r="D2" s="97"/>
      <c r="E2" s="97"/>
      <c r="F2" s="97"/>
      <c r="G2" s="97"/>
      <c r="H2" s="97"/>
    </row>
    <row r="3" spans="1:11">
      <c r="A3" s="7"/>
      <c r="B3" s="3" t="str">
        <f>'CT1'!A3</f>
        <v xml:space="preserve">  "Өндөрхаан" ХК</v>
      </c>
      <c r="C3" s="3"/>
      <c r="D3" s="3"/>
      <c r="E3" s="3"/>
      <c r="G3" s="104" t="str">
        <f>'CT2'!C3</f>
        <v>2022 оны 06 сарын 30 өдөр</v>
      </c>
      <c r="H3" s="104"/>
    </row>
    <row r="4" spans="1:11">
      <c r="B4" s="29" t="s">
        <v>7</v>
      </c>
    </row>
    <row r="5" spans="1:11" ht="11.25" customHeight="1">
      <c r="A5" s="8"/>
      <c r="B5" s="8"/>
      <c r="C5" s="9"/>
      <c r="D5" s="9"/>
      <c r="E5" s="9"/>
      <c r="F5" s="9"/>
      <c r="G5" s="9"/>
      <c r="H5" s="10" t="s">
        <v>8</v>
      </c>
    </row>
    <row r="6" spans="1:11" s="12" customFormat="1" ht="14.25" customHeight="1">
      <c r="A6" s="140"/>
      <c r="B6" s="140" t="s">
        <v>112</v>
      </c>
      <c r="C6" s="141" t="s">
        <v>209</v>
      </c>
      <c r="D6" s="150" t="s">
        <v>6</v>
      </c>
      <c r="E6" s="141" t="s">
        <v>100</v>
      </c>
      <c r="F6" s="141" t="s">
        <v>104</v>
      </c>
      <c r="G6" s="141" t="s">
        <v>218</v>
      </c>
      <c r="H6" s="142" t="s">
        <v>213</v>
      </c>
      <c r="I6" s="11"/>
      <c r="J6" s="11"/>
      <c r="K6" s="11"/>
    </row>
    <row r="7" spans="1:11" s="12" customFormat="1">
      <c r="A7" s="140"/>
      <c r="B7" s="140"/>
      <c r="C7" s="141"/>
      <c r="D7" s="151"/>
      <c r="E7" s="141"/>
      <c r="F7" s="141"/>
      <c r="G7" s="141"/>
      <c r="H7" s="142"/>
      <c r="I7" s="11"/>
      <c r="J7" s="11"/>
      <c r="K7" s="11"/>
    </row>
    <row r="8" spans="1:11" s="12" customFormat="1">
      <c r="A8" s="140"/>
      <c r="B8" s="140"/>
      <c r="C8" s="141"/>
      <c r="D8" s="152"/>
      <c r="E8" s="141"/>
      <c r="F8" s="141"/>
      <c r="G8" s="141"/>
      <c r="H8" s="142"/>
      <c r="I8" s="11"/>
      <c r="J8" s="11"/>
      <c r="K8" s="11"/>
    </row>
    <row r="9" spans="1:11" s="14" customFormat="1" ht="17.25" customHeight="1">
      <c r="A9" s="143">
        <v>1</v>
      </c>
      <c r="B9" s="144" t="s">
        <v>240</v>
      </c>
      <c r="C9" s="167">
        <v>11187900</v>
      </c>
      <c r="D9" s="167"/>
      <c r="E9" s="145"/>
      <c r="F9" s="145">
        <v>35285100</v>
      </c>
      <c r="G9" s="167">
        <v>-14314900</v>
      </c>
      <c r="H9" s="145">
        <f>SUM(C9:G9)</f>
        <v>32158100</v>
      </c>
      <c r="I9" s="13"/>
      <c r="J9" s="13"/>
      <c r="K9" s="13"/>
    </row>
    <row r="10" spans="1:11" ht="17.25" customHeight="1">
      <c r="A10" s="146">
        <v>2</v>
      </c>
      <c r="B10" s="147" t="s">
        <v>114</v>
      </c>
      <c r="C10" s="148"/>
      <c r="D10" s="148"/>
      <c r="E10" s="148"/>
      <c r="F10" s="148">
        <v>-35285100</v>
      </c>
      <c r="G10" s="148">
        <v>-858372.78</v>
      </c>
      <c r="H10" s="145">
        <f>SUM(C10:G10)</f>
        <v>-36143472.780000001</v>
      </c>
    </row>
    <row r="11" spans="1:11" s="14" customFormat="1">
      <c r="A11" s="143">
        <v>3</v>
      </c>
      <c r="B11" s="149" t="s">
        <v>115</v>
      </c>
      <c r="C11" s="145">
        <f>SUM(C9:C10)</f>
        <v>11187900</v>
      </c>
      <c r="D11" s="145">
        <f t="shared" ref="D11:H11" si="0">SUM(D9:D10)</f>
        <v>0</v>
      </c>
      <c r="E11" s="145">
        <f t="shared" si="0"/>
        <v>0</v>
      </c>
      <c r="F11" s="145">
        <f t="shared" si="0"/>
        <v>0</v>
      </c>
      <c r="G11" s="145">
        <f t="shared" si="0"/>
        <v>-15173272.779999999</v>
      </c>
      <c r="H11" s="145">
        <f t="shared" si="0"/>
        <v>-3985372.7800000012</v>
      </c>
      <c r="I11" s="13"/>
      <c r="J11" s="13"/>
      <c r="K11" s="13"/>
    </row>
    <row r="12" spans="1:11">
      <c r="A12" s="146">
        <v>4</v>
      </c>
      <c r="B12" s="147" t="s">
        <v>211</v>
      </c>
      <c r="C12" s="148"/>
      <c r="D12" s="148"/>
      <c r="E12" s="148"/>
      <c r="F12" s="148"/>
      <c r="G12" s="148"/>
      <c r="H12" s="145">
        <f>SUM(C12:G12)</f>
        <v>0</v>
      </c>
    </row>
    <row r="13" spans="1:11">
      <c r="A13" s="146">
        <v>5</v>
      </c>
      <c r="B13" s="147" t="s">
        <v>116</v>
      </c>
      <c r="C13" s="148"/>
      <c r="D13" s="148"/>
      <c r="E13" s="148"/>
      <c r="F13" s="148"/>
      <c r="G13" s="148"/>
      <c r="H13" s="145">
        <f>SUM(C13:G13)</f>
        <v>0</v>
      </c>
    </row>
    <row r="14" spans="1:11">
      <c r="A14" s="146">
        <v>6</v>
      </c>
      <c r="B14" s="147" t="s">
        <v>113</v>
      </c>
      <c r="C14" s="148"/>
      <c r="D14" s="148"/>
      <c r="E14" s="148"/>
      <c r="F14" s="148"/>
      <c r="G14" s="148"/>
      <c r="H14" s="145">
        <f>SUM(C14:G14)</f>
        <v>0</v>
      </c>
    </row>
    <row r="15" spans="1:11">
      <c r="A15" s="146">
        <v>7</v>
      </c>
      <c r="B15" s="147" t="s">
        <v>117</v>
      </c>
      <c r="C15" s="148"/>
      <c r="D15" s="148"/>
      <c r="E15" s="148"/>
      <c r="F15" s="148"/>
      <c r="G15" s="148"/>
      <c r="H15" s="145">
        <f>SUM(C15:G15)</f>
        <v>0</v>
      </c>
    </row>
    <row r="16" spans="1:11">
      <c r="A16" s="146">
        <v>8</v>
      </c>
      <c r="B16" s="147" t="s">
        <v>118</v>
      </c>
      <c r="C16" s="148"/>
      <c r="D16" s="148"/>
      <c r="E16" s="148"/>
      <c r="F16" s="148"/>
      <c r="G16" s="148">
        <v>-29823688.419999998</v>
      </c>
      <c r="H16" s="145">
        <f>SUM(C16:G16)</f>
        <v>-29823688.419999998</v>
      </c>
    </row>
    <row r="17" spans="1:11">
      <c r="A17" s="146">
        <v>9</v>
      </c>
      <c r="B17" s="147" t="s">
        <v>119</v>
      </c>
      <c r="C17" s="148"/>
      <c r="D17" s="148"/>
      <c r="E17" s="148"/>
      <c r="F17" s="148"/>
      <c r="G17" s="148"/>
      <c r="H17" s="145">
        <f>SUM(C17:G17)</f>
        <v>0</v>
      </c>
    </row>
    <row r="18" spans="1:11">
      <c r="A18" s="146">
        <v>10</v>
      </c>
      <c r="B18" s="147" t="s">
        <v>120</v>
      </c>
      <c r="C18" s="148"/>
      <c r="D18" s="148"/>
      <c r="E18" s="148"/>
      <c r="F18" s="148"/>
      <c r="G18" s="148"/>
      <c r="H18" s="145">
        <f>SUM(C18:G18)</f>
        <v>0</v>
      </c>
    </row>
    <row r="19" spans="1:11" s="14" customFormat="1" ht="18" customHeight="1">
      <c r="A19" s="143">
        <v>11</v>
      </c>
      <c r="B19" s="144" t="s">
        <v>239</v>
      </c>
      <c r="C19" s="145">
        <f>SUM(C11:C18)</f>
        <v>11187900</v>
      </c>
      <c r="D19" s="145">
        <f t="shared" ref="D19:H19" si="1">SUM(D11:D18)</f>
        <v>0</v>
      </c>
      <c r="E19" s="145">
        <f t="shared" si="1"/>
        <v>0</v>
      </c>
      <c r="F19" s="145">
        <f t="shared" si="1"/>
        <v>0</v>
      </c>
      <c r="G19" s="145">
        <f t="shared" si="1"/>
        <v>-44996961.199999996</v>
      </c>
      <c r="H19" s="145">
        <f t="shared" si="1"/>
        <v>-33809061.200000003</v>
      </c>
      <c r="I19" s="13"/>
      <c r="J19" s="13"/>
      <c r="K19" s="13"/>
    </row>
    <row r="20" spans="1:11">
      <c r="A20" s="146">
        <v>12</v>
      </c>
      <c r="B20" s="147" t="s">
        <v>114</v>
      </c>
      <c r="C20" s="148"/>
      <c r="D20" s="148"/>
      <c r="E20" s="148"/>
      <c r="F20" s="148"/>
      <c r="G20" s="148"/>
      <c r="H20" s="145">
        <f>SUM(C20:G20)</f>
        <v>0</v>
      </c>
    </row>
    <row r="21" spans="1:11" s="14" customFormat="1">
      <c r="A21" s="143">
        <v>13</v>
      </c>
      <c r="B21" s="149" t="s">
        <v>115</v>
      </c>
      <c r="C21" s="145">
        <f>SUM(C19:C20)</f>
        <v>11187900</v>
      </c>
      <c r="D21" s="145">
        <f t="shared" ref="D21:H21" si="2">SUM(D19:D20)</f>
        <v>0</v>
      </c>
      <c r="E21" s="145">
        <f t="shared" si="2"/>
        <v>0</v>
      </c>
      <c r="F21" s="145">
        <f t="shared" si="2"/>
        <v>0</v>
      </c>
      <c r="G21" s="145">
        <f t="shared" si="2"/>
        <v>-44996961.199999996</v>
      </c>
      <c r="H21" s="145">
        <f t="shared" si="2"/>
        <v>-33809061.200000003</v>
      </c>
      <c r="I21" s="13"/>
      <c r="J21" s="13"/>
      <c r="K21" s="13"/>
    </row>
    <row r="22" spans="1:11">
      <c r="A22" s="146">
        <v>14</v>
      </c>
      <c r="B22" s="147" t="s">
        <v>114</v>
      </c>
      <c r="C22" s="148"/>
      <c r="D22" s="148"/>
      <c r="E22" s="148"/>
      <c r="F22" s="148"/>
      <c r="G22" s="148">
        <f>'CT2'!C34</f>
        <v>0</v>
      </c>
      <c r="H22" s="145">
        <f>SUM(C22:G22)</f>
        <v>0</v>
      </c>
    </row>
    <row r="23" spans="1:11">
      <c r="A23" s="146">
        <v>15</v>
      </c>
      <c r="B23" s="147" t="s">
        <v>211</v>
      </c>
      <c r="C23" s="148"/>
      <c r="D23" s="148">
        <v>-10400</v>
      </c>
      <c r="E23" s="148"/>
      <c r="F23" s="148"/>
      <c r="G23" s="148"/>
      <c r="H23" s="145">
        <f>SUM(C23:G23)</f>
        <v>-10400</v>
      </c>
    </row>
    <row r="24" spans="1:11">
      <c r="A24" s="146">
        <v>16</v>
      </c>
      <c r="B24" s="147" t="s">
        <v>116</v>
      </c>
      <c r="C24" s="148"/>
      <c r="D24" s="148"/>
      <c r="E24" s="148"/>
      <c r="F24" s="148"/>
      <c r="G24" s="148"/>
      <c r="H24" s="145">
        <f>SUM(C24:G24)</f>
        <v>0</v>
      </c>
    </row>
    <row r="25" spans="1:11">
      <c r="A25" s="146">
        <v>17</v>
      </c>
      <c r="B25" s="147" t="s">
        <v>113</v>
      </c>
      <c r="C25" s="148"/>
      <c r="D25" s="148"/>
      <c r="E25" s="148"/>
      <c r="F25" s="148"/>
      <c r="G25" s="148"/>
      <c r="H25" s="145">
        <f>SUM(C25:G25)</f>
        <v>0</v>
      </c>
    </row>
    <row r="26" spans="1:11">
      <c r="A26" s="146">
        <v>18</v>
      </c>
      <c r="B26" s="147" t="s">
        <v>117</v>
      </c>
      <c r="C26" s="148"/>
      <c r="D26" s="148"/>
      <c r="E26" s="148"/>
      <c r="F26" s="148"/>
      <c r="G26" s="148"/>
      <c r="H26" s="145">
        <f>SUM(C26:G26)</f>
        <v>0</v>
      </c>
    </row>
    <row r="27" spans="1:11">
      <c r="A27" s="146">
        <v>19</v>
      </c>
      <c r="B27" s="147" t="s">
        <v>118</v>
      </c>
      <c r="C27" s="148"/>
      <c r="D27" s="148"/>
      <c r="E27" s="148"/>
      <c r="F27" s="148"/>
      <c r="G27" s="148">
        <f>+'CT2'!C28</f>
        <v>-145470105</v>
      </c>
      <c r="H27" s="145">
        <f>SUM(C27:G27)</f>
        <v>-145470105</v>
      </c>
    </row>
    <row r="28" spans="1:11">
      <c r="A28" s="146">
        <v>20</v>
      </c>
      <c r="B28" s="147" t="s">
        <v>119</v>
      </c>
      <c r="C28" s="148"/>
      <c r="D28" s="148"/>
      <c r="E28" s="148"/>
      <c r="F28" s="148"/>
      <c r="G28" s="148"/>
      <c r="H28" s="145">
        <f>SUM(C28:G28)</f>
        <v>0</v>
      </c>
    </row>
    <row r="29" spans="1:11">
      <c r="A29" s="146">
        <v>21</v>
      </c>
      <c r="B29" s="147" t="s">
        <v>120</v>
      </c>
      <c r="C29" s="148"/>
      <c r="D29" s="148"/>
      <c r="E29" s="148"/>
      <c r="F29" s="148"/>
      <c r="G29" s="148"/>
      <c r="H29" s="145">
        <f>SUM(C29:G29)</f>
        <v>0</v>
      </c>
    </row>
    <row r="30" spans="1:11" s="14" customFormat="1">
      <c r="A30" s="143">
        <v>22</v>
      </c>
      <c r="B30" s="144" t="s">
        <v>238</v>
      </c>
      <c r="C30" s="145">
        <f>SUM(C21:C29)</f>
        <v>11187900</v>
      </c>
      <c r="D30" s="145">
        <f t="shared" ref="D30:H30" si="3">SUM(D21:D29)</f>
        <v>-10400</v>
      </c>
      <c r="E30" s="145">
        <f t="shared" si="3"/>
        <v>0</v>
      </c>
      <c r="F30" s="145">
        <f t="shared" si="3"/>
        <v>0</v>
      </c>
      <c r="G30" s="145">
        <f t="shared" si="3"/>
        <v>-190467066.19999999</v>
      </c>
      <c r="H30" s="145">
        <f t="shared" si="3"/>
        <v>-179289566.19999999</v>
      </c>
      <c r="I30" s="13"/>
      <c r="J30" s="13"/>
      <c r="K30" s="13"/>
    </row>
    <row r="31" spans="1:11" s="14" customFormat="1">
      <c r="A31" s="162"/>
      <c r="B31" s="163"/>
      <c r="C31" s="164"/>
      <c r="D31" s="164"/>
      <c r="E31" s="164"/>
      <c r="F31" s="164"/>
      <c r="G31" s="164"/>
      <c r="H31" s="164"/>
      <c r="I31" s="13"/>
      <c r="J31" s="13"/>
      <c r="K31" s="13"/>
    </row>
    <row r="32" spans="1:11" s="14" customFormat="1">
      <c r="A32" s="15"/>
      <c r="B32" s="16"/>
      <c r="C32" s="17"/>
      <c r="D32" s="17"/>
      <c r="E32" s="17"/>
      <c r="F32" s="17"/>
      <c r="G32" s="17"/>
      <c r="H32" s="17"/>
      <c r="I32" s="13"/>
      <c r="J32" s="13"/>
      <c r="K32" s="13"/>
    </row>
    <row r="33" spans="1:8" s="4" customFormat="1">
      <c r="A33" s="103" t="str">
        <f>'CT1'!A77:D77</f>
        <v xml:space="preserve">                Гүйцэтгэх захирал                    О. Амарболд ________ / …………………... /</v>
      </c>
      <c r="B33" s="103"/>
      <c r="C33" s="103"/>
      <c r="D33" s="103"/>
      <c r="E33" s="103"/>
      <c r="F33" s="103"/>
      <c r="G33" s="103"/>
      <c r="H33" s="103"/>
    </row>
    <row r="34" spans="1:8" s="1" customFormat="1">
      <c r="A34" s="4"/>
      <c r="B34" s="4"/>
      <c r="C34" s="2"/>
      <c r="D34" s="2"/>
    </row>
    <row r="35" spans="1:8" s="1" customFormat="1">
      <c r="A35" s="103" t="str">
        <f>'CT1'!A79:D79</f>
        <v xml:space="preserve">              Ерөнхий нягтлан бодогч          Б. Ундрал___________/……………………./</v>
      </c>
      <c r="B35" s="103"/>
      <c r="C35" s="103"/>
      <c r="D35" s="103"/>
      <c r="E35" s="103"/>
      <c r="F35" s="103"/>
      <c r="G35" s="103"/>
      <c r="H35" s="103"/>
    </row>
    <row r="36" spans="1:8" s="1" customFormat="1">
      <c r="A36" s="4"/>
      <c r="B36" s="4"/>
      <c r="C36" s="5"/>
      <c r="D36" s="5"/>
      <c r="E36" s="5"/>
      <c r="F36" s="5"/>
      <c r="G36" s="5"/>
      <c r="H36" s="5"/>
    </row>
  </sheetData>
  <mergeCells count="12">
    <mergeCell ref="A33:H33"/>
    <mergeCell ref="A35:H35"/>
    <mergeCell ref="A2:H2"/>
    <mergeCell ref="A6:A8"/>
    <mergeCell ref="B6:B8"/>
    <mergeCell ref="C6:C8"/>
    <mergeCell ref="E6:E8"/>
    <mergeCell ref="F6:F8"/>
    <mergeCell ref="G6:G8"/>
    <mergeCell ref="H6:H8"/>
    <mergeCell ref="G3:H3"/>
    <mergeCell ref="D6:D8"/>
  </mergeCells>
  <pageMargins left="0.5" right="0.25" top="0.75" bottom="0.2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4" zoomScale="86" zoomScaleNormal="86" zoomScalePageLayoutView="60" workbookViewId="0">
      <selection activeCell="E25" sqref="E25"/>
    </sheetView>
  </sheetViews>
  <sheetFormatPr defaultColWidth="31.6640625" defaultRowHeight="13.8"/>
  <cols>
    <col min="1" max="1" width="8.5546875" style="33" customWidth="1"/>
    <col min="2" max="2" width="60.109375" style="19" customWidth="1"/>
    <col min="3" max="3" width="28" style="20" customWidth="1"/>
    <col min="4" max="4" width="26.109375" style="19" customWidth="1"/>
    <col min="5" max="251" width="31.6640625" style="19"/>
    <col min="252" max="252" width="7.6640625" style="19" customWidth="1"/>
    <col min="253" max="253" width="60.109375" style="19" customWidth="1"/>
    <col min="254" max="254" width="18.44140625" style="19" customWidth="1"/>
    <col min="255" max="507" width="31.6640625" style="19"/>
    <col min="508" max="508" width="7.6640625" style="19" customWidth="1"/>
    <col min="509" max="509" width="60.109375" style="19" customWidth="1"/>
    <col min="510" max="510" width="18.44140625" style="19" customWidth="1"/>
    <col min="511" max="763" width="31.6640625" style="19"/>
    <col min="764" max="764" width="7.6640625" style="19" customWidth="1"/>
    <col min="765" max="765" width="60.109375" style="19" customWidth="1"/>
    <col min="766" max="766" width="18.44140625" style="19" customWidth="1"/>
    <col min="767" max="1019" width="31.6640625" style="19"/>
    <col min="1020" max="1020" width="7.6640625" style="19" customWidth="1"/>
    <col min="1021" max="1021" width="60.109375" style="19" customWidth="1"/>
    <col min="1022" max="1022" width="18.44140625" style="19" customWidth="1"/>
    <col min="1023" max="1275" width="31.6640625" style="19"/>
    <col min="1276" max="1276" width="7.6640625" style="19" customWidth="1"/>
    <col min="1277" max="1277" width="60.109375" style="19" customWidth="1"/>
    <col min="1278" max="1278" width="18.44140625" style="19" customWidth="1"/>
    <col min="1279" max="1531" width="31.6640625" style="19"/>
    <col min="1532" max="1532" width="7.6640625" style="19" customWidth="1"/>
    <col min="1533" max="1533" width="60.109375" style="19" customWidth="1"/>
    <col min="1534" max="1534" width="18.44140625" style="19" customWidth="1"/>
    <col min="1535" max="1787" width="31.6640625" style="19"/>
    <col min="1788" max="1788" width="7.6640625" style="19" customWidth="1"/>
    <col min="1789" max="1789" width="60.109375" style="19" customWidth="1"/>
    <col min="1790" max="1790" width="18.44140625" style="19" customWidth="1"/>
    <col min="1791" max="2043" width="31.6640625" style="19"/>
    <col min="2044" max="2044" width="7.6640625" style="19" customWidth="1"/>
    <col min="2045" max="2045" width="60.109375" style="19" customWidth="1"/>
    <col min="2046" max="2046" width="18.44140625" style="19" customWidth="1"/>
    <col min="2047" max="2299" width="31.6640625" style="19"/>
    <col min="2300" max="2300" width="7.6640625" style="19" customWidth="1"/>
    <col min="2301" max="2301" width="60.109375" style="19" customWidth="1"/>
    <col min="2302" max="2302" width="18.44140625" style="19" customWidth="1"/>
    <col min="2303" max="2555" width="31.6640625" style="19"/>
    <col min="2556" max="2556" width="7.6640625" style="19" customWidth="1"/>
    <col min="2557" max="2557" width="60.109375" style="19" customWidth="1"/>
    <col min="2558" max="2558" width="18.44140625" style="19" customWidth="1"/>
    <col min="2559" max="2811" width="31.6640625" style="19"/>
    <col min="2812" max="2812" width="7.6640625" style="19" customWidth="1"/>
    <col min="2813" max="2813" width="60.109375" style="19" customWidth="1"/>
    <col min="2814" max="2814" width="18.44140625" style="19" customWidth="1"/>
    <col min="2815" max="3067" width="31.6640625" style="19"/>
    <col min="3068" max="3068" width="7.6640625" style="19" customWidth="1"/>
    <col min="3069" max="3069" width="60.109375" style="19" customWidth="1"/>
    <col min="3070" max="3070" width="18.44140625" style="19" customWidth="1"/>
    <col min="3071" max="3323" width="31.6640625" style="19"/>
    <col min="3324" max="3324" width="7.6640625" style="19" customWidth="1"/>
    <col min="3325" max="3325" width="60.109375" style="19" customWidth="1"/>
    <col min="3326" max="3326" width="18.44140625" style="19" customWidth="1"/>
    <col min="3327" max="3579" width="31.6640625" style="19"/>
    <col min="3580" max="3580" width="7.6640625" style="19" customWidth="1"/>
    <col min="3581" max="3581" width="60.109375" style="19" customWidth="1"/>
    <col min="3582" max="3582" width="18.44140625" style="19" customWidth="1"/>
    <col min="3583" max="3835" width="31.6640625" style="19"/>
    <col min="3836" max="3836" width="7.6640625" style="19" customWidth="1"/>
    <col min="3837" max="3837" width="60.109375" style="19" customWidth="1"/>
    <col min="3838" max="3838" width="18.44140625" style="19" customWidth="1"/>
    <col min="3839" max="4091" width="31.6640625" style="19"/>
    <col min="4092" max="4092" width="7.6640625" style="19" customWidth="1"/>
    <col min="4093" max="4093" width="60.109375" style="19" customWidth="1"/>
    <col min="4094" max="4094" width="18.44140625" style="19" customWidth="1"/>
    <col min="4095" max="4347" width="31.6640625" style="19"/>
    <col min="4348" max="4348" width="7.6640625" style="19" customWidth="1"/>
    <col min="4349" max="4349" width="60.109375" style="19" customWidth="1"/>
    <col min="4350" max="4350" width="18.44140625" style="19" customWidth="1"/>
    <col min="4351" max="4603" width="31.6640625" style="19"/>
    <col min="4604" max="4604" width="7.6640625" style="19" customWidth="1"/>
    <col min="4605" max="4605" width="60.109375" style="19" customWidth="1"/>
    <col min="4606" max="4606" width="18.44140625" style="19" customWidth="1"/>
    <col min="4607" max="4859" width="31.6640625" style="19"/>
    <col min="4860" max="4860" width="7.6640625" style="19" customWidth="1"/>
    <col min="4861" max="4861" width="60.109375" style="19" customWidth="1"/>
    <col min="4862" max="4862" width="18.44140625" style="19" customWidth="1"/>
    <col min="4863" max="5115" width="31.6640625" style="19"/>
    <col min="5116" max="5116" width="7.6640625" style="19" customWidth="1"/>
    <col min="5117" max="5117" width="60.109375" style="19" customWidth="1"/>
    <col min="5118" max="5118" width="18.44140625" style="19" customWidth="1"/>
    <col min="5119" max="5371" width="31.6640625" style="19"/>
    <col min="5372" max="5372" width="7.6640625" style="19" customWidth="1"/>
    <col min="5373" max="5373" width="60.109375" style="19" customWidth="1"/>
    <col min="5374" max="5374" width="18.44140625" style="19" customWidth="1"/>
    <col min="5375" max="5627" width="31.6640625" style="19"/>
    <col min="5628" max="5628" width="7.6640625" style="19" customWidth="1"/>
    <col min="5629" max="5629" width="60.109375" style="19" customWidth="1"/>
    <col min="5630" max="5630" width="18.44140625" style="19" customWidth="1"/>
    <col min="5631" max="5883" width="31.6640625" style="19"/>
    <col min="5884" max="5884" width="7.6640625" style="19" customWidth="1"/>
    <col min="5885" max="5885" width="60.109375" style="19" customWidth="1"/>
    <col min="5886" max="5886" width="18.44140625" style="19" customWidth="1"/>
    <col min="5887" max="6139" width="31.6640625" style="19"/>
    <col min="6140" max="6140" width="7.6640625" style="19" customWidth="1"/>
    <col min="6141" max="6141" width="60.109375" style="19" customWidth="1"/>
    <col min="6142" max="6142" width="18.44140625" style="19" customWidth="1"/>
    <col min="6143" max="6395" width="31.6640625" style="19"/>
    <col min="6396" max="6396" width="7.6640625" style="19" customWidth="1"/>
    <col min="6397" max="6397" width="60.109375" style="19" customWidth="1"/>
    <col min="6398" max="6398" width="18.44140625" style="19" customWidth="1"/>
    <col min="6399" max="6651" width="31.6640625" style="19"/>
    <col min="6652" max="6652" width="7.6640625" style="19" customWidth="1"/>
    <col min="6653" max="6653" width="60.109375" style="19" customWidth="1"/>
    <col min="6654" max="6654" width="18.44140625" style="19" customWidth="1"/>
    <col min="6655" max="6907" width="31.6640625" style="19"/>
    <col min="6908" max="6908" width="7.6640625" style="19" customWidth="1"/>
    <col min="6909" max="6909" width="60.109375" style="19" customWidth="1"/>
    <col min="6910" max="6910" width="18.44140625" style="19" customWidth="1"/>
    <col min="6911" max="7163" width="31.6640625" style="19"/>
    <col min="7164" max="7164" width="7.6640625" style="19" customWidth="1"/>
    <col min="7165" max="7165" width="60.109375" style="19" customWidth="1"/>
    <col min="7166" max="7166" width="18.44140625" style="19" customWidth="1"/>
    <col min="7167" max="7419" width="31.6640625" style="19"/>
    <col min="7420" max="7420" width="7.6640625" style="19" customWidth="1"/>
    <col min="7421" max="7421" width="60.109375" style="19" customWidth="1"/>
    <col min="7422" max="7422" width="18.44140625" style="19" customWidth="1"/>
    <col min="7423" max="7675" width="31.6640625" style="19"/>
    <col min="7676" max="7676" width="7.6640625" style="19" customWidth="1"/>
    <col min="7677" max="7677" width="60.109375" style="19" customWidth="1"/>
    <col min="7678" max="7678" width="18.44140625" style="19" customWidth="1"/>
    <col min="7679" max="7931" width="31.6640625" style="19"/>
    <col min="7932" max="7932" width="7.6640625" style="19" customWidth="1"/>
    <col min="7933" max="7933" width="60.109375" style="19" customWidth="1"/>
    <col min="7934" max="7934" width="18.44140625" style="19" customWidth="1"/>
    <col min="7935" max="8187" width="31.6640625" style="19"/>
    <col min="8188" max="8188" width="7.6640625" style="19" customWidth="1"/>
    <col min="8189" max="8189" width="60.109375" style="19" customWidth="1"/>
    <col min="8190" max="8190" width="18.44140625" style="19" customWidth="1"/>
    <col min="8191" max="8443" width="31.6640625" style="19"/>
    <col min="8444" max="8444" width="7.6640625" style="19" customWidth="1"/>
    <col min="8445" max="8445" width="60.109375" style="19" customWidth="1"/>
    <col min="8446" max="8446" width="18.44140625" style="19" customWidth="1"/>
    <col min="8447" max="8699" width="31.6640625" style="19"/>
    <col min="8700" max="8700" width="7.6640625" style="19" customWidth="1"/>
    <col min="8701" max="8701" width="60.109375" style="19" customWidth="1"/>
    <col min="8702" max="8702" width="18.44140625" style="19" customWidth="1"/>
    <col min="8703" max="8955" width="31.6640625" style="19"/>
    <col min="8956" max="8956" width="7.6640625" style="19" customWidth="1"/>
    <col min="8957" max="8957" width="60.109375" style="19" customWidth="1"/>
    <col min="8958" max="8958" width="18.44140625" style="19" customWidth="1"/>
    <col min="8959" max="9211" width="31.6640625" style="19"/>
    <col min="9212" max="9212" width="7.6640625" style="19" customWidth="1"/>
    <col min="9213" max="9213" width="60.109375" style="19" customWidth="1"/>
    <col min="9214" max="9214" width="18.44140625" style="19" customWidth="1"/>
    <col min="9215" max="9467" width="31.6640625" style="19"/>
    <col min="9468" max="9468" width="7.6640625" style="19" customWidth="1"/>
    <col min="9469" max="9469" width="60.109375" style="19" customWidth="1"/>
    <col min="9470" max="9470" width="18.44140625" style="19" customWidth="1"/>
    <col min="9471" max="9723" width="31.6640625" style="19"/>
    <col min="9724" max="9724" width="7.6640625" style="19" customWidth="1"/>
    <col min="9725" max="9725" width="60.109375" style="19" customWidth="1"/>
    <col min="9726" max="9726" width="18.44140625" style="19" customWidth="1"/>
    <col min="9727" max="9979" width="31.6640625" style="19"/>
    <col min="9980" max="9980" width="7.6640625" style="19" customWidth="1"/>
    <col min="9981" max="9981" width="60.109375" style="19" customWidth="1"/>
    <col min="9982" max="9982" width="18.44140625" style="19" customWidth="1"/>
    <col min="9983" max="10235" width="31.6640625" style="19"/>
    <col min="10236" max="10236" width="7.6640625" style="19" customWidth="1"/>
    <col min="10237" max="10237" width="60.109375" style="19" customWidth="1"/>
    <col min="10238" max="10238" width="18.44140625" style="19" customWidth="1"/>
    <col min="10239" max="10491" width="31.6640625" style="19"/>
    <col min="10492" max="10492" width="7.6640625" style="19" customWidth="1"/>
    <col min="10493" max="10493" width="60.109375" style="19" customWidth="1"/>
    <col min="10494" max="10494" width="18.44140625" style="19" customWidth="1"/>
    <col min="10495" max="10747" width="31.6640625" style="19"/>
    <col min="10748" max="10748" width="7.6640625" style="19" customWidth="1"/>
    <col min="10749" max="10749" width="60.109375" style="19" customWidth="1"/>
    <col min="10750" max="10750" width="18.44140625" style="19" customWidth="1"/>
    <col min="10751" max="11003" width="31.6640625" style="19"/>
    <col min="11004" max="11004" width="7.6640625" style="19" customWidth="1"/>
    <col min="11005" max="11005" width="60.109375" style="19" customWidth="1"/>
    <col min="11006" max="11006" width="18.44140625" style="19" customWidth="1"/>
    <col min="11007" max="11259" width="31.6640625" style="19"/>
    <col min="11260" max="11260" width="7.6640625" style="19" customWidth="1"/>
    <col min="11261" max="11261" width="60.109375" style="19" customWidth="1"/>
    <col min="11262" max="11262" width="18.44140625" style="19" customWidth="1"/>
    <col min="11263" max="11515" width="31.6640625" style="19"/>
    <col min="11516" max="11516" width="7.6640625" style="19" customWidth="1"/>
    <col min="11517" max="11517" width="60.109375" style="19" customWidth="1"/>
    <col min="11518" max="11518" width="18.44140625" style="19" customWidth="1"/>
    <col min="11519" max="11771" width="31.6640625" style="19"/>
    <col min="11772" max="11772" width="7.6640625" style="19" customWidth="1"/>
    <col min="11773" max="11773" width="60.109375" style="19" customWidth="1"/>
    <col min="11774" max="11774" width="18.44140625" style="19" customWidth="1"/>
    <col min="11775" max="12027" width="31.6640625" style="19"/>
    <col min="12028" max="12028" width="7.6640625" style="19" customWidth="1"/>
    <col min="12029" max="12029" width="60.109375" style="19" customWidth="1"/>
    <col min="12030" max="12030" width="18.44140625" style="19" customWidth="1"/>
    <col min="12031" max="12283" width="31.6640625" style="19"/>
    <col min="12284" max="12284" width="7.6640625" style="19" customWidth="1"/>
    <col min="12285" max="12285" width="60.109375" style="19" customWidth="1"/>
    <col min="12286" max="12286" width="18.44140625" style="19" customWidth="1"/>
    <col min="12287" max="12539" width="31.6640625" style="19"/>
    <col min="12540" max="12540" width="7.6640625" style="19" customWidth="1"/>
    <col min="12541" max="12541" width="60.109375" style="19" customWidth="1"/>
    <col min="12542" max="12542" width="18.44140625" style="19" customWidth="1"/>
    <col min="12543" max="12795" width="31.6640625" style="19"/>
    <col min="12796" max="12796" width="7.6640625" style="19" customWidth="1"/>
    <col min="12797" max="12797" width="60.109375" style="19" customWidth="1"/>
    <col min="12798" max="12798" width="18.44140625" style="19" customWidth="1"/>
    <col min="12799" max="13051" width="31.6640625" style="19"/>
    <col min="13052" max="13052" width="7.6640625" style="19" customWidth="1"/>
    <col min="13053" max="13053" width="60.109375" style="19" customWidth="1"/>
    <col min="13054" max="13054" width="18.44140625" style="19" customWidth="1"/>
    <col min="13055" max="13307" width="31.6640625" style="19"/>
    <col min="13308" max="13308" width="7.6640625" style="19" customWidth="1"/>
    <col min="13309" max="13309" width="60.109375" style="19" customWidth="1"/>
    <col min="13310" max="13310" width="18.44140625" style="19" customWidth="1"/>
    <col min="13311" max="13563" width="31.6640625" style="19"/>
    <col min="13564" max="13564" width="7.6640625" style="19" customWidth="1"/>
    <col min="13565" max="13565" width="60.109375" style="19" customWidth="1"/>
    <col min="13566" max="13566" width="18.44140625" style="19" customWidth="1"/>
    <col min="13567" max="13819" width="31.6640625" style="19"/>
    <col min="13820" max="13820" width="7.6640625" style="19" customWidth="1"/>
    <col min="13821" max="13821" width="60.109375" style="19" customWidth="1"/>
    <col min="13822" max="13822" width="18.44140625" style="19" customWidth="1"/>
    <col min="13823" max="14075" width="31.6640625" style="19"/>
    <col min="14076" max="14076" width="7.6640625" style="19" customWidth="1"/>
    <col min="14077" max="14077" width="60.109375" style="19" customWidth="1"/>
    <col min="14078" max="14078" width="18.44140625" style="19" customWidth="1"/>
    <col min="14079" max="14331" width="31.6640625" style="19"/>
    <col min="14332" max="14332" width="7.6640625" style="19" customWidth="1"/>
    <col min="14333" max="14333" width="60.109375" style="19" customWidth="1"/>
    <col min="14334" max="14334" width="18.44140625" style="19" customWidth="1"/>
    <col min="14335" max="14587" width="31.6640625" style="19"/>
    <col min="14588" max="14588" width="7.6640625" style="19" customWidth="1"/>
    <col min="14589" max="14589" width="60.109375" style="19" customWidth="1"/>
    <col min="14590" max="14590" width="18.44140625" style="19" customWidth="1"/>
    <col min="14591" max="14843" width="31.6640625" style="19"/>
    <col min="14844" max="14844" width="7.6640625" style="19" customWidth="1"/>
    <col min="14845" max="14845" width="60.109375" style="19" customWidth="1"/>
    <col min="14846" max="14846" width="18.44140625" style="19" customWidth="1"/>
    <col min="14847" max="15099" width="31.6640625" style="19"/>
    <col min="15100" max="15100" width="7.6640625" style="19" customWidth="1"/>
    <col min="15101" max="15101" width="60.109375" style="19" customWidth="1"/>
    <col min="15102" max="15102" width="18.44140625" style="19" customWidth="1"/>
    <col min="15103" max="15355" width="31.6640625" style="19"/>
    <col min="15356" max="15356" width="7.6640625" style="19" customWidth="1"/>
    <col min="15357" max="15357" width="60.109375" style="19" customWidth="1"/>
    <col min="15358" max="15358" width="18.44140625" style="19" customWidth="1"/>
    <col min="15359" max="15611" width="31.6640625" style="19"/>
    <col min="15612" max="15612" width="7.6640625" style="19" customWidth="1"/>
    <col min="15613" max="15613" width="60.109375" style="19" customWidth="1"/>
    <col min="15614" max="15614" width="18.44140625" style="19" customWidth="1"/>
    <col min="15615" max="15867" width="31.6640625" style="19"/>
    <col min="15868" max="15868" width="7.6640625" style="19" customWidth="1"/>
    <col min="15869" max="15869" width="60.109375" style="19" customWidth="1"/>
    <col min="15870" max="15870" width="18.44140625" style="19" customWidth="1"/>
    <col min="15871" max="16123" width="31.6640625" style="19"/>
    <col min="16124" max="16124" width="7.6640625" style="19" customWidth="1"/>
    <col min="16125" max="16125" width="60.109375" style="19" customWidth="1"/>
    <col min="16126" max="16126" width="18.44140625" style="19" customWidth="1"/>
    <col min="16127" max="16384" width="31.6640625" style="19"/>
  </cols>
  <sheetData>
    <row r="1" spans="1:3">
      <c r="A1" s="105" t="s">
        <v>121</v>
      </c>
      <c r="B1" s="105"/>
      <c r="C1" s="105"/>
    </row>
    <row r="2" spans="1:3">
      <c r="A2" s="30"/>
    </row>
    <row r="3" spans="1:3">
      <c r="A3" s="28" t="str">
        <f>'CT1'!A3</f>
        <v xml:space="preserve">  "Өндөрхаан" ХК</v>
      </c>
      <c r="B3" s="31"/>
      <c r="C3" s="21" t="str">
        <f>'CT2'!C3</f>
        <v>2022 оны 06 сарын 30 өдөр</v>
      </c>
    </row>
    <row r="4" spans="1:3">
      <c r="A4" s="22" t="s">
        <v>122</v>
      </c>
      <c r="B4" s="23"/>
      <c r="C4" s="24" t="s">
        <v>8</v>
      </c>
    </row>
    <row r="5" spans="1:3">
      <c r="A5" s="22"/>
      <c r="B5" s="23"/>
      <c r="C5" s="24"/>
    </row>
    <row r="6" spans="1:3" ht="27.6">
      <c r="A6" s="118" t="s">
        <v>9</v>
      </c>
      <c r="B6" s="113" t="s">
        <v>123</v>
      </c>
      <c r="C6" s="125" t="s">
        <v>149</v>
      </c>
    </row>
    <row r="7" spans="1:3" s="25" customFormat="1" ht="14.25" customHeight="1">
      <c r="A7" s="126">
        <v>1</v>
      </c>
      <c r="B7" s="127" t="s">
        <v>124</v>
      </c>
      <c r="C7" s="128"/>
    </row>
    <row r="8" spans="1:3" s="25" customFormat="1" ht="14.25" customHeight="1">
      <c r="A8" s="126">
        <v>1.1000000000000001</v>
      </c>
      <c r="B8" s="127" t="s">
        <v>150</v>
      </c>
      <c r="C8" s="129">
        <f>SUM(C9:C14)</f>
        <v>0</v>
      </c>
    </row>
    <row r="9" spans="1:3" ht="14.25" customHeight="1">
      <c r="A9" s="130"/>
      <c r="B9" s="131" t="s">
        <v>151</v>
      </c>
      <c r="C9" s="132"/>
    </row>
    <row r="10" spans="1:3" ht="14.25" customHeight="1">
      <c r="A10" s="130"/>
      <c r="B10" s="131" t="s">
        <v>152</v>
      </c>
      <c r="C10" s="133"/>
    </row>
    <row r="11" spans="1:3" ht="14.25" customHeight="1">
      <c r="A11" s="130"/>
      <c r="B11" s="131" t="s">
        <v>153</v>
      </c>
      <c r="C11" s="133"/>
    </row>
    <row r="12" spans="1:3" ht="14.25" customHeight="1">
      <c r="A12" s="130"/>
      <c r="B12" s="131" t="s">
        <v>154</v>
      </c>
      <c r="C12" s="133"/>
    </row>
    <row r="13" spans="1:3" ht="14.25" customHeight="1">
      <c r="A13" s="130"/>
      <c r="B13" s="131" t="s">
        <v>155</v>
      </c>
      <c r="C13" s="133"/>
    </row>
    <row r="14" spans="1:3" ht="14.25" customHeight="1">
      <c r="A14" s="130"/>
      <c r="B14" s="131" t="s">
        <v>156</v>
      </c>
      <c r="C14" s="133"/>
    </row>
    <row r="15" spans="1:3" s="25" customFormat="1" ht="14.25" customHeight="1">
      <c r="A15" s="126">
        <v>1.2</v>
      </c>
      <c r="B15" s="127" t="s">
        <v>157</v>
      </c>
      <c r="C15" s="129">
        <f>SUM(C16:C25)</f>
        <v>119553886.2</v>
      </c>
    </row>
    <row r="16" spans="1:3" ht="14.25" customHeight="1">
      <c r="A16" s="130"/>
      <c r="B16" s="131" t="s">
        <v>158</v>
      </c>
      <c r="C16" s="108">
        <v>74184866.959999993</v>
      </c>
    </row>
    <row r="17" spans="1:3" ht="14.25" customHeight="1">
      <c r="A17" s="130"/>
      <c r="B17" s="131" t="s">
        <v>159</v>
      </c>
      <c r="C17" s="108">
        <v>22227563.84</v>
      </c>
    </row>
    <row r="18" spans="1:3" ht="14.25" customHeight="1">
      <c r="A18" s="130"/>
      <c r="B18" s="131" t="s">
        <v>214</v>
      </c>
      <c r="C18" s="108">
        <v>63000</v>
      </c>
    </row>
    <row r="19" spans="1:3" ht="14.25" customHeight="1">
      <c r="A19" s="130"/>
      <c r="B19" s="131" t="s">
        <v>219</v>
      </c>
      <c r="C19" s="134"/>
    </row>
    <row r="20" spans="1:3" ht="14.25" customHeight="1">
      <c r="A20" s="130"/>
      <c r="B20" s="131" t="s">
        <v>160</v>
      </c>
      <c r="C20" s="132"/>
    </row>
    <row r="21" spans="1:3" ht="14.25" customHeight="1">
      <c r="A21" s="130"/>
      <c r="B21" s="131" t="s">
        <v>161</v>
      </c>
      <c r="C21" s="108">
        <v>574719.89</v>
      </c>
    </row>
    <row r="22" spans="1:3" ht="14.25" customHeight="1">
      <c r="A22" s="130"/>
      <c r="B22" s="131" t="s">
        <v>162</v>
      </c>
      <c r="C22" s="108">
        <v>1115534.01</v>
      </c>
    </row>
    <row r="23" spans="1:3" ht="14.25" customHeight="1">
      <c r="A23" s="130"/>
      <c r="B23" s="131" t="s">
        <v>163</v>
      </c>
      <c r="C23" s="108">
        <v>5025528.4400000004</v>
      </c>
    </row>
    <row r="24" spans="1:3" ht="14.25" customHeight="1">
      <c r="A24" s="130"/>
      <c r="B24" s="131" t="s">
        <v>164</v>
      </c>
      <c r="C24" s="132"/>
    </row>
    <row r="25" spans="1:3" ht="14.25" customHeight="1">
      <c r="A25" s="130"/>
      <c r="B25" s="131" t="s">
        <v>165</v>
      </c>
      <c r="C25" s="108">
        <v>16362673.060000001</v>
      </c>
    </row>
    <row r="26" spans="1:3" s="25" customFormat="1" ht="14.25" customHeight="1">
      <c r="A26" s="135" t="s">
        <v>166</v>
      </c>
      <c r="B26" s="117" t="s">
        <v>125</v>
      </c>
      <c r="C26" s="136">
        <f>C8-C15</f>
        <v>-119553886.2</v>
      </c>
    </row>
    <row r="27" spans="1:3" s="25" customFormat="1" ht="14.25" customHeight="1">
      <c r="A27" s="126">
        <v>2</v>
      </c>
      <c r="B27" s="127" t="s">
        <v>126</v>
      </c>
      <c r="C27" s="128"/>
    </row>
    <row r="28" spans="1:3" s="25" customFormat="1" ht="14.25" customHeight="1">
      <c r="A28" s="126">
        <v>2.1</v>
      </c>
      <c r="B28" s="127" t="s">
        <v>150</v>
      </c>
      <c r="C28" s="128">
        <f>SUM(C29:C35)</f>
        <v>0</v>
      </c>
    </row>
    <row r="29" spans="1:3" s="25" customFormat="1" ht="14.25" customHeight="1">
      <c r="A29" s="126"/>
      <c r="B29" s="131" t="s">
        <v>167</v>
      </c>
      <c r="C29" s="128"/>
    </row>
    <row r="30" spans="1:3" s="25" customFormat="1" ht="14.25" customHeight="1">
      <c r="A30" s="126"/>
      <c r="B30" s="131" t="s">
        <v>144</v>
      </c>
      <c r="C30" s="128"/>
    </row>
    <row r="31" spans="1:3" s="25" customFormat="1" ht="14.25" customHeight="1">
      <c r="A31" s="126"/>
      <c r="B31" s="131" t="s">
        <v>168</v>
      </c>
      <c r="C31" s="128"/>
    </row>
    <row r="32" spans="1:3" ht="14.25" customHeight="1">
      <c r="A32" s="130"/>
      <c r="B32" s="131" t="s">
        <v>169</v>
      </c>
      <c r="C32" s="133"/>
    </row>
    <row r="33" spans="1:3" ht="14.25" customHeight="1">
      <c r="A33" s="130"/>
      <c r="B33" s="131" t="s">
        <v>170</v>
      </c>
      <c r="C33" s="134"/>
    </row>
    <row r="34" spans="1:3" ht="14.25" customHeight="1">
      <c r="A34" s="130"/>
      <c r="B34" s="131" t="s">
        <v>171</v>
      </c>
      <c r="C34" s="133"/>
    </row>
    <row r="35" spans="1:3" ht="14.25" customHeight="1">
      <c r="A35" s="130"/>
      <c r="B35" s="131" t="s">
        <v>172</v>
      </c>
      <c r="C35" s="133"/>
    </row>
    <row r="36" spans="1:3" s="25" customFormat="1" ht="14.25" customHeight="1">
      <c r="A36" s="126">
        <v>2.2000000000000002</v>
      </c>
      <c r="B36" s="127" t="s">
        <v>157</v>
      </c>
      <c r="C36" s="128">
        <f>SUM(C37:C41)</f>
        <v>39018</v>
      </c>
    </row>
    <row r="37" spans="1:3" ht="14.25" customHeight="1">
      <c r="A37" s="130"/>
      <c r="B37" s="131" t="s">
        <v>173</v>
      </c>
      <c r="C37" s="133"/>
    </row>
    <row r="38" spans="1:3" ht="14.25" customHeight="1">
      <c r="A38" s="130"/>
      <c r="B38" s="131" t="s">
        <v>174</v>
      </c>
      <c r="C38" s="133"/>
    </row>
    <row r="39" spans="1:3" ht="14.25" customHeight="1">
      <c r="A39" s="130"/>
      <c r="B39" s="131" t="s">
        <v>175</v>
      </c>
      <c r="C39" s="133"/>
    </row>
    <row r="40" spans="1:3" ht="14.25" customHeight="1">
      <c r="A40" s="130"/>
      <c r="B40" s="131" t="s">
        <v>176</v>
      </c>
      <c r="C40" s="108">
        <v>39018</v>
      </c>
    </row>
    <row r="41" spans="1:3" ht="14.25" customHeight="1">
      <c r="A41" s="130"/>
      <c r="B41" s="131" t="s">
        <v>177</v>
      </c>
      <c r="C41" s="133"/>
    </row>
    <row r="42" spans="1:3" s="25" customFormat="1" ht="14.25" customHeight="1">
      <c r="A42" s="135" t="s">
        <v>178</v>
      </c>
      <c r="B42" s="117" t="s">
        <v>127</v>
      </c>
      <c r="C42" s="137">
        <f>C28-C36</f>
        <v>-39018</v>
      </c>
    </row>
    <row r="43" spans="1:3" s="25" customFormat="1" ht="14.25" customHeight="1">
      <c r="A43" s="126">
        <v>3</v>
      </c>
      <c r="B43" s="127" t="s">
        <v>128</v>
      </c>
      <c r="C43" s="128"/>
    </row>
    <row r="44" spans="1:3" s="25" customFormat="1" ht="14.25" customHeight="1">
      <c r="A44" s="126">
        <v>3.1</v>
      </c>
      <c r="B44" s="127" t="s">
        <v>150</v>
      </c>
      <c r="C44" s="128">
        <f>SUM(C45:C47)</f>
        <v>144250000</v>
      </c>
    </row>
    <row r="45" spans="1:3" ht="14.25" customHeight="1">
      <c r="A45" s="130"/>
      <c r="B45" s="131" t="s">
        <v>179</v>
      </c>
      <c r="C45" s="108">
        <v>144250000</v>
      </c>
    </row>
    <row r="46" spans="1:3" ht="14.25" customHeight="1">
      <c r="A46" s="130"/>
      <c r="B46" s="131" t="s">
        <v>180</v>
      </c>
      <c r="C46" s="133"/>
    </row>
    <row r="47" spans="1:3" ht="14.25" customHeight="1">
      <c r="A47" s="130"/>
      <c r="B47" s="131" t="s">
        <v>220</v>
      </c>
      <c r="C47" s="133"/>
    </row>
    <row r="48" spans="1:3" s="25" customFormat="1" ht="14.25" customHeight="1">
      <c r="A48" s="126">
        <v>3.2</v>
      </c>
      <c r="B48" s="127" t="s">
        <v>157</v>
      </c>
      <c r="C48" s="128">
        <f>SUM(C49:C52)</f>
        <v>10493633.99</v>
      </c>
    </row>
    <row r="49" spans="1:3" ht="14.25" customHeight="1">
      <c r="A49" s="130"/>
      <c r="B49" s="131" t="s">
        <v>181</v>
      </c>
      <c r="C49" s="108">
        <v>8265168</v>
      </c>
    </row>
    <row r="50" spans="1:3" ht="14.25" customHeight="1">
      <c r="A50" s="130"/>
      <c r="B50" s="131" t="s">
        <v>182</v>
      </c>
      <c r="C50" s="108">
        <v>2201465.9900000002</v>
      </c>
    </row>
    <row r="51" spans="1:3" ht="14.25" customHeight="1">
      <c r="A51" s="130"/>
      <c r="B51" s="131" t="s">
        <v>183</v>
      </c>
      <c r="C51" s="133"/>
    </row>
    <row r="52" spans="1:3" ht="14.25" customHeight="1">
      <c r="A52" s="130"/>
      <c r="B52" s="131" t="s">
        <v>165</v>
      </c>
      <c r="C52" s="108">
        <v>27000</v>
      </c>
    </row>
    <row r="53" spans="1:3" s="25" customFormat="1" ht="14.25" customHeight="1">
      <c r="A53" s="135" t="s">
        <v>184</v>
      </c>
      <c r="B53" s="117" t="s">
        <v>129</v>
      </c>
      <c r="C53" s="137">
        <f>C44-C48</f>
        <v>133756366.01000001</v>
      </c>
    </row>
    <row r="54" spans="1:3" s="25" customFormat="1" ht="14.25" customHeight="1">
      <c r="A54" s="126">
        <v>4</v>
      </c>
      <c r="B54" s="117" t="s">
        <v>130</v>
      </c>
      <c r="C54" s="137">
        <f>C26+C42+C53</f>
        <v>14163461.810000002</v>
      </c>
    </row>
    <row r="55" spans="1:3" s="25" customFormat="1" ht="14.25" customHeight="1">
      <c r="A55" s="126">
        <v>5.0999999999999996</v>
      </c>
      <c r="B55" s="138" t="s">
        <v>131</v>
      </c>
      <c r="C55" s="128">
        <f>'CT1'!C12</f>
        <v>500654.81</v>
      </c>
    </row>
    <row r="56" spans="1:3" s="25" customFormat="1" ht="14.25" customHeight="1">
      <c r="A56" s="126">
        <v>5.2</v>
      </c>
      <c r="B56" s="139" t="s">
        <v>132</v>
      </c>
      <c r="C56" s="128">
        <f>'CT1'!D12</f>
        <v>14664116.619999999</v>
      </c>
    </row>
    <row r="57" spans="1:3" s="25" customFormat="1" ht="19.5" customHeight="1">
      <c r="A57" s="32"/>
      <c r="B57" s="26"/>
      <c r="C57" s="27"/>
    </row>
    <row r="58" spans="1:3" s="63" customFormat="1" ht="27" customHeight="1">
      <c r="A58" s="99" t="str">
        <f>+Face!A87</f>
        <v xml:space="preserve">                Гүйцэтгэх захирал                    О. Амарболд ________ / …………………... /</v>
      </c>
      <c r="B58" s="99"/>
      <c r="C58" s="99"/>
    </row>
    <row r="59" spans="1:3" s="48" customFormat="1" ht="15" customHeight="1">
      <c r="A59" s="99" t="str">
        <f>+Face!A89</f>
        <v xml:space="preserve">              Ерөнхий нягтлан бодогч          Б. Ундрал___________/……………………./</v>
      </c>
      <c r="B59" s="99"/>
      <c r="C59" s="99"/>
    </row>
    <row r="60" spans="1:3" s="48" customFormat="1">
      <c r="A60" s="63"/>
      <c r="B60" s="63"/>
      <c r="C60" s="57"/>
    </row>
  </sheetData>
  <mergeCells count="3">
    <mergeCell ref="A1:C1"/>
    <mergeCell ref="A58:C58"/>
    <mergeCell ref="A59:C59"/>
  </mergeCells>
  <pageMargins left="0.7" right="0.7" top="0.28000000000000003" bottom="0.27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2022-07-19T08:00:22Z</dcterms:modified>
</cp:coreProperties>
</file>