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3DABF47-250D-4AEF-89EE-5C55BCFC41F9}" xr6:coauthVersionLast="46" xr6:coauthVersionMax="46" xr10:uidLastSave="{00000000-0000-0000-0000-000000000000}"/>
  <bookViews>
    <workbookView xWindow="-108" yWindow="-108" windowWidth="23256" windowHeight="12576" tabRatio="809" xr2:uid="{00000000-000D-0000-FFFF-FFFF00000000}"/>
  </bookViews>
  <sheets>
    <sheet name="СБТ, ОДТ" sheetId="1" r:id="rId1"/>
    <sheet name="ӨӨТ" sheetId="2" r:id="rId2"/>
    <sheet name="МГТ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3" l="1"/>
  <c r="B4" i="3"/>
  <c r="B4" i="2"/>
  <c r="B110" i="1"/>
  <c r="D16" i="3" l="1"/>
  <c r="E21" i="1"/>
  <c r="E32" i="1"/>
  <c r="E49" i="1"/>
  <c r="E57" i="1" s="1"/>
  <c r="E56" i="1"/>
  <c r="D116" i="1"/>
  <c r="E33" i="1" l="1"/>
  <c r="E24" i="2" l="1"/>
  <c r="H24" i="2"/>
  <c r="E10" i="2"/>
  <c r="F10" i="2"/>
  <c r="F16" i="2" s="1"/>
  <c r="G10" i="2"/>
  <c r="G16" i="2" s="1"/>
  <c r="H10" i="2"/>
  <c r="H16" i="2" s="1"/>
  <c r="I10" i="2"/>
  <c r="I16" i="2" s="1"/>
  <c r="J10" i="2"/>
  <c r="J16" i="2" s="1"/>
  <c r="D10" i="2"/>
  <c r="D16" i="2" s="1"/>
  <c r="D18" i="2" s="1"/>
  <c r="D24" i="2" s="1"/>
  <c r="E16" i="2"/>
  <c r="K19" i="2"/>
  <c r="K4" i="2" l="1"/>
  <c r="E4" i="3"/>
  <c r="E110" i="1"/>
  <c r="E9" i="3" l="1"/>
  <c r="D70" i="1" l="1"/>
  <c r="D9" i="3" l="1"/>
  <c r="D21" i="1" l="1"/>
  <c r="E51" i="3" l="1"/>
  <c r="D46" i="3"/>
  <c r="E46" i="3"/>
  <c r="E37" i="3"/>
  <c r="D37" i="3"/>
  <c r="E28" i="3"/>
  <c r="D28" i="3"/>
  <c r="D44" i="3" l="1"/>
  <c r="D57" i="3"/>
  <c r="E57" i="3"/>
  <c r="E44" i="3"/>
  <c r="K9" i="2"/>
  <c r="K11" i="2"/>
  <c r="K16" i="2" s="1"/>
  <c r="K12" i="2"/>
  <c r="K13" i="2"/>
  <c r="K14" i="2"/>
  <c r="K15" i="2"/>
  <c r="K17" i="2"/>
  <c r="K20" i="2"/>
  <c r="K21" i="2"/>
  <c r="K22" i="2"/>
  <c r="K23" i="2"/>
  <c r="K8" i="2"/>
  <c r="E16" i="3" l="1"/>
  <c r="E26" i="3" s="1"/>
  <c r="E58" i="3" s="1"/>
  <c r="D26" i="3" l="1"/>
  <c r="D58" i="3" s="1"/>
  <c r="E136" i="1"/>
  <c r="D136" i="1"/>
  <c r="G18" i="2" l="1"/>
  <c r="G24" i="2" s="1"/>
  <c r="K10" i="2"/>
  <c r="F18" i="2"/>
  <c r="F24" i="2" s="1"/>
  <c r="I18" i="2"/>
  <c r="I24" i="2" s="1"/>
  <c r="E18" i="2"/>
  <c r="H18" i="2"/>
  <c r="D60" i="3"/>
  <c r="J18" i="2"/>
  <c r="J24" i="2" s="1"/>
  <c r="E116" i="1"/>
  <c r="D56" i="1"/>
  <c r="D49" i="1"/>
  <c r="D32" i="1"/>
  <c r="E60" i="3" l="1"/>
  <c r="K24" i="2"/>
  <c r="D131" i="1"/>
  <c r="E131" i="1"/>
  <c r="D57" i="1"/>
  <c r="D71" i="1" s="1"/>
  <c r="D33" i="1"/>
  <c r="D133" i="1" l="1"/>
  <c r="D135" i="1" s="1"/>
  <c r="D140" i="1" s="1"/>
  <c r="K18" i="2"/>
  <c r="E133" i="1" l="1"/>
  <c r="E135" i="1" s="1"/>
  <c r="E140" i="1" s="1"/>
  <c r="E70" i="1" l="1"/>
  <c r="E71" i="1" l="1"/>
</calcChain>
</file>

<file path=xl/sharedStrings.xml><?xml version="1.0" encoding="utf-8"?>
<sst xmlns="http://schemas.openxmlformats.org/spreadsheetml/2006/main" count="249" uniqueCount="212">
  <si>
    <t>САНХҮҮГИЙН БАЙДЛЫН ТАЙЛАН</t>
  </si>
  <si>
    <t>Мөрийн дугаар</t>
  </si>
  <si>
    <t>Үзүүлэлт</t>
  </si>
  <si>
    <t>ХӨРӨНГӨ</t>
  </si>
  <si>
    <t>Эргэлтийн хөрөнгө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</si>
  <si>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</si>
  <si>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</si>
  <si>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</si>
  <si>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</si>
  <si>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</si>
  <si>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</si>
  <si>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</si>
  <si>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</si>
  <si>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</si>
  <si>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</si>
  <si>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Мөнгө, түүнтэй адилтгах хөрөнгө</t>
  </si>
  <si>
    <t>Дансны авлага</t>
  </si>
  <si>
    <t>Татвар, НДШ -ийн авлага</t>
  </si>
  <si>
    <t>Бусад авлага</t>
  </si>
  <si>
    <t>Бусад санхүүгийн хөрөнгө</t>
  </si>
  <si>
    <t>Бараа материал</t>
  </si>
  <si>
    <t>Урьдчилж төлсөн зардал/тооцоо</t>
  </si>
  <si>
    <t>Бусад эргэлтийн хөрөнгө</t>
  </si>
  <si>
    <t>Борлуулах зорилгоор эзэмшиж буй эргэлтийн бус хөрөнгө (борлуулах бүлэг хөрөнгө)</t>
  </si>
  <si>
    <t>Эргэлтийн хөрөнгийн дүн</t>
  </si>
  <si>
    <t>1.1.11</t>
  </si>
  <si>
    <t>Эргэлтийн бус хөрөнгө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</si>
  <si>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</si>
  <si>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</si>
  <si>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</si>
  <si>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</si>
  <si>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</si>
  <si>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</si>
  <si>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</si>
  <si>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</si>
  <si>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</si>
  <si>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</si>
  <si>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Үндсэн хөрөнгө</t>
  </si>
  <si>
    <t>Биет бус хөрөнгө</t>
  </si>
  <si>
    <t>Биологийн хөрөнгө</t>
  </si>
  <si>
    <t>Урт хугацаат хөрөнгө оруулалт</t>
  </si>
  <si>
    <t>Хайгуул ба үнэлгээний хөрөнгө</t>
  </si>
  <si>
    <t>Хойшлогдсон татварын хөрөнгө</t>
  </si>
  <si>
    <t>Хөрөнгө оруулалтын зориулалттай үл хөдлөх хөрөнгө</t>
  </si>
  <si>
    <t>Бусад эргэлтийн бус хөрөнгө</t>
  </si>
  <si>
    <t>Эргэлтийн бус хөрөнгийн дүн</t>
  </si>
  <si>
    <t>Нийт хөрөнгийн дүн</t>
  </si>
  <si>
    <t>ӨР ТӨЛБӨР БА ЭЗДИЙН ӨМЧ</t>
  </si>
  <si>
    <t>ӨР ТӨЛБӨР</t>
  </si>
  <si>
    <t>2.1.1</t>
  </si>
  <si>
    <t>Богино хугацаат өр төлбөр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</si>
  <si>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</si>
  <si>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</si>
  <si>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</si>
  <si>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</si>
  <si>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</si>
  <si>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</si>
  <si>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</si>
  <si>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</si>
  <si>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</si>
  <si>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</si>
  <si>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</si>
  <si>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</si>
  <si>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Дансны өглөг</t>
  </si>
  <si>
    <t>Цалингийн өглөг</t>
  </si>
  <si>
    <t>Татварын өр</t>
  </si>
  <si>
    <t>НДШ -ийн өглөг</t>
  </si>
  <si>
    <t>Богино хугацаат зээл</t>
  </si>
  <si>
    <t>Хүүний өглөг</t>
  </si>
  <si>
    <t>Ногдол ашгийн өглөг</t>
  </si>
  <si>
    <t>Урьдчилж орсон орлого</t>
  </si>
  <si>
    <t>Нөөц /өр төлбөр/</t>
  </si>
  <si>
    <t>Бусад богино хугацаат өр төлбөр</t>
  </si>
  <si>
    <t>2.1.1.13</t>
  </si>
  <si>
    <t>Богино хугацаат өр төлбөрийн дүн</t>
  </si>
  <si>
    <t>Борлуулах зорилгоор эзэмшиж буй эргэлтийн бус хөрөнгө (борлуулах бүлэг хөрөнгө) -нд хамаарах өр төлбөр</t>
  </si>
  <si>
    <t>2.1.2</t>
  </si>
  <si>
    <t>Урт хугацаат өр төлбөр</t>
  </si>
  <si>
    <t>2.1.2.1</t>
  </si>
  <si>
    <t>2.1.2.2</t>
  </si>
  <si>
    <t>2.1.2.3</t>
  </si>
  <si>
    <t>2.1.2.4</t>
  </si>
  <si>
    <t>2.1.2.5</t>
  </si>
  <si>
    <t>2.1.2.6</t>
  </si>
  <si>
    <t>Урт хугацаат зээл</t>
  </si>
  <si>
    <t>Хойшлогдсон татварын өр</t>
  </si>
  <si>
    <t>Бусад урт хугацаат өр төлбөр</t>
  </si>
  <si>
    <t>Урт хугацаат өр төлбөрийн дүн</t>
  </si>
  <si>
    <t>Өр төлбөрийн дүн</t>
  </si>
  <si>
    <t>ЭЗДИЙН ӨМЧ</t>
  </si>
  <si>
    <t>Өмч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</si>
  <si>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</si>
  <si>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</si>
  <si>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</si>
  <si>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</si>
  <si>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</si>
  <si>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</si>
  <si>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</si>
  <si>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</si>
  <si>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</si>
  <si>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</si>
  <si>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</si>
  <si>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 xml:space="preserve">  - төрийн</t>
  </si>
  <si>
    <t xml:space="preserve">         - хувийн</t>
  </si>
  <si>
    <t xml:space="preserve">         - хувьцаат</t>
  </si>
  <si>
    <t>Халаасны хувьцаа</t>
  </si>
  <si>
    <t>Нэмж төлөгдсөн капитал</t>
  </si>
  <si>
    <t>Хөрөнгийн дахин үнэлгээний нэмэгдэл</t>
  </si>
  <si>
    <t>Гадаад вальютын хөрвүүлэлтийн нөөц</t>
  </si>
  <si>
    <t>Эздийн өмчийн бусад хэсэг</t>
  </si>
  <si>
    <t>Хуримтлагдсан ашиг</t>
  </si>
  <si>
    <t>Эздийн өмчийн дүн</t>
  </si>
  <si>
    <t>Өр төлбөр ба эздийн өмчийн дүн</t>
  </si>
  <si>
    <t>/төгрөгөөр/</t>
  </si>
  <si>
    <t>ОРЛОГЫН ДЭЛГЭРЭНГҮЙ ТАЙЛАН</t>
  </si>
  <si>
    <t>Борлуулалтын орлого (цэвэр)</t>
  </si>
  <si>
    <t>Борлуулалтын өртөг</t>
  </si>
  <si>
    <t>Нийт ашиг (алдагдал)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</si>
  <si>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</si>
  <si>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</si>
  <si>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</si>
  <si>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</si>
  <si>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</si>
  <si>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</si>
  <si>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</si>
  <si>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</si>
  <si>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</si>
  <si>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Гадаад вальютын ханшийн зөрүүний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</si>
  <si>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</si>
  <si>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</si>
  <si>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борлуулснаас үүссэн олз (гарз)</t>
  </si>
  <si>
    <t>Бусад ашиг (алдагдал)</t>
  </si>
  <si>
    <t>Татвар төлөхийн өмнөх ашиг (алдагдал)</t>
  </si>
  <si>
    <t>Орлогын татварын зардал</t>
  </si>
  <si>
    <t>Татварын дараах ашиг (алдагдал)</t>
  </si>
  <si>
    <t>Зогсоосон үйл ажиллагааны татварын дараах ашиг (алдагдал)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</si>
  <si>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</si>
  <si>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</si>
  <si>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</si>
  <si>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Гадаад вальютын хөрвүүлэлтийн зөрүү</t>
  </si>
  <si>
    <t>Бусад олз (гарз)</t>
  </si>
  <si>
    <t>Орлогын нийт дүн</t>
  </si>
  <si>
    <t>Нэгж хувьцаанд ногдох суурь ашиг (алдагдал)</t>
  </si>
  <si>
    <t>№</t>
  </si>
  <si>
    <t>Нийт дүн</t>
  </si>
  <si>
    <t>Нягтлан бодох бүртгэлийн бодлогын өөрчлөлтийн нөлөө, алдааны залруулга</t>
  </si>
  <si>
    <t>Залруулсан үлдэгдэл</t>
  </si>
  <si>
    <t>Өмчид гарсан өөрчлөлт</t>
  </si>
  <si>
    <t>Зарласан ногдол ашиг</t>
  </si>
  <si>
    <t>Дахин үнэлгээний нэмэгдлийн хэрэгжсэн дүн</t>
  </si>
  <si>
    <t>ӨМЧИЙН ӨӨРЧЛӨЛТИЙН ТАЙЛАН</t>
  </si>
  <si>
    <t>Үндсэн үйл ажиллагааны мөнгөн гүйлгээ</t>
  </si>
  <si>
    <t>Мөнгөн орлогын дүн (+)</t>
  </si>
  <si>
    <t>Мөнгөн зарлагын дүн (-)</t>
  </si>
  <si>
    <t xml:space="preserve">      Бараа борлуулсан, үйлчилгээ үзүүлсний орлого</t>
  </si>
  <si>
    <t xml:space="preserve">      Эрхийн шимтгэл, хураамж, төлбөрийн орлого</t>
  </si>
  <si>
    <t xml:space="preserve">      Даатгалын нөхвөрөөс хүлээн авсан мөнгө</t>
  </si>
  <si>
    <t xml:space="preserve">      Буцаан авсан албан татвар</t>
  </si>
  <si>
    <t xml:space="preserve">      Татаас санхүүжилтийн орлого</t>
  </si>
  <si>
    <t xml:space="preserve">      Бусад мөнгөн орлого</t>
  </si>
  <si>
    <t xml:space="preserve">      Ажиллагчдад төлсөн</t>
  </si>
  <si>
    <t xml:space="preserve">      Нийгмийн даатгалын байгууллагад төлсөн</t>
  </si>
  <si>
    <t xml:space="preserve">      Бараа материал худалдан авахад төлсөн</t>
  </si>
  <si>
    <t xml:space="preserve">      Ашиглалтын зардалд төлсөн</t>
  </si>
  <si>
    <t xml:space="preserve">      Түлш шатахуун, тээврийн хөлс, сэлбэг хэрэгсэлд төлсөн</t>
  </si>
  <si>
    <t xml:space="preserve">      Хүүний төлбөрт төлсөн</t>
  </si>
  <si>
    <t xml:space="preserve">      Татварын байгууллагад төлсөн</t>
  </si>
  <si>
    <t xml:space="preserve">      Даатгалын байгууллагад төлсөн</t>
  </si>
  <si>
    <t xml:space="preserve">      Бусад мөнгөн зарлага</t>
  </si>
  <si>
    <t>МӨНГӨН ГҮЙЛГЭЭНИЙ ТАЙЛАН</t>
  </si>
  <si>
    <t>Үндсэн үйл ажиллагааны цэвэр мөнгөн гүйлгээний дүн</t>
  </si>
  <si>
    <t>Хөрөнгө оруулалтын үйл ажиллагааны мөнгөн гүйлгээ</t>
  </si>
  <si>
    <t xml:space="preserve">      Үндсэн хөрөнгө борлуулсны орлого</t>
  </si>
  <si>
    <t xml:space="preserve">      Биет бус хөрөнгө борлуулсны орлого</t>
  </si>
  <si>
    <t xml:space="preserve">      Бусдад олгосон зээл, мөнгөн урьдчилгааны буцаан төлөлт</t>
  </si>
  <si>
    <t xml:space="preserve">      Хөрөнгө оруулалт борлуулсны орлго</t>
  </si>
  <si>
    <t xml:space="preserve">      Бусад урт хугацаат хөрөнгө борлуулсны орлого</t>
  </si>
  <si>
    <t xml:space="preserve">      Хүлээн авсан хүүний орлого</t>
  </si>
  <si>
    <t xml:space="preserve">      Хүлээн авсан ногдол ашиг</t>
  </si>
  <si>
    <t xml:space="preserve">      Үндсэн хөрөнгө олж эзэмшихэд төлсөн</t>
  </si>
  <si>
    <t xml:space="preserve">      Биет бус хөрөнгө олж эзэмшихэд төлсөн</t>
  </si>
  <si>
    <t xml:space="preserve">      Хөрөнгө оруулалт олж эзэмшихэд төлсөн</t>
  </si>
  <si>
    <t xml:space="preserve">      Бусад урт хугацаат хөрөнгө олж эзэмшихэд төлсөн</t>
  </si>
  <si>
    <t xml:space="preserve">      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</si>
  <si>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</si>
  <si>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</si>
  <si>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     Зээл авсан, өрийн үнэт цаас гаргаснаас хүлээн авсан</t>
  </si>
  <si>
    <t xml:space="preserve">      Хувьцаа болон өмчийн бусад үнэт цаас гаргаснаас хүлээн авсан</t>
  </si>
  <si>
    <t xml:space="preserve">      Төрөл бүрийн хандив</t>
  </si>
  <si>
    <t xml:space="preserve">      Зээл, өрийн үнэт цаасны төлбөрт төлсөн</t>
  </si>
  <si>
    <t xml:space="preserve">      Санхүүгийн түрээсийн өглөгт төлсөн</t>
  </si>
  <si>
    <t xml:space="preserve">      Хувьцаа буцаан худалдаж авахад төлсөн</t>
  </si>
  <si>
    <t xml:space="preserve">      Төлсөн ногдол ашиг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</si>
  <si>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</si>
  <si>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</si>
  <si>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</si>
  <si>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</si>
  <si>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Эхний үлдэгдэл</t>
  </si>
  <si>
    <t>Эцсийн үлдэгдэл</t>
  </si>
  <si>
    <t>Өмнөх оны дүн</t>
  </si>
  <si>
    <t xml:space="preserve">       (Аж ахуйн нэгжийн нэр)</t>
  </si>
  <si>
    <t xml:space="preserve">      (Аж ахуйн нэгжийн нэр)</t>
  </si>
  <si>
    <t>2019 оны 12 -р сарын 31 -ний үлдэгдэл</t>
  </si>
  <si>
    <t>2020 оны 12 -р сарын 31 -ний үлдэгдэл</t>
  </si>
  <si>
    <t xml:space="preserve">        "Хөвсгөл Геологи" ХК         </t>
  </si>
  <si>
    <t>2020 оны 12 -р сарын 31 -ны өдөр</t>
  </si>
  <si>
    <t>ЗАХИРАЛ             _________________________________ /Л.ЦЭРЭНЖАВ/</t>
  </si>
  <si>
    <t>ЕРӨНХИЙ НЯГТЛАН БОДОГЧ ______________________ /Л.ТЭГШБАЯР/</t>
  </si>
  <si>
    <t>2018 оны 01 -р сарын 01 -ний үлдэгдэл</t>
  </si>
  <si>
    <t>Тайлант үеийн дүн</t>
  </si>
  <si>
    <t>Өссөн дүн</t>
  </si>
  <si>
    <t>Тайлант жилийн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</si>
</sst>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6" formatCode="_-* #,##0.0_-;\-* #,##0.0_-;_-* &quot;-&quot;??_-;_-@_-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1" fontId="5" fillId="0" borderId="1" xfId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166" fontId="4" fillId="0" borderId="0" xfId="2" applyNumberFormat="1" applyFont="1" applyAlignment="1">
      <alignment horizontal="left" vertical="center"/>
    </xf>
    <xf numFmtId="4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3" fontId="4" fillId="0" borderId="1" xfId="2" applyNumberFormat="1" applyFont="1" applyBorder="1" applyAlignment="1">
      <alignment horizontal="left" vertical="center"/>
    </xf>
    <xf numFmtId="43" fontId="4" fillId="0" borderId="1" xfId="2" applyFont="1" applyBorder="1" applyAlignment="1">
      <alignment horizontal="left" vertical="center"/>
    </xf>
    <xf numFmtId="43" fontId="7" fillId="0" borderId="0" xfId="0" applyNumberFormat="1" applyFont="1" applyAlignment="1">
      <alignment horizontal="left" vertical="center"/>
    </xf>
    <xf numFmtId="43" fontId="5" fillId="0" borderId="0" xfId="0" applyNumberFormat="1" applyFont="1" applyAlignment="1">
      <alignment horizontal="left" vertical="center"/>
    </xf>
    <xf numFmtId="43" fontId="5" fillId="0" borderId="1" xfId="2" applyNumberFormat="1" applyFont="1" applyBorder="1" applyAlignment="1">
      <alignment horizontal="left" vertical="center"/>
    </xf>
    <xf numFmtId="43" fontId="5" fillId="0" borderId="2" xfId="2" applyNumberFormat="1" applyFont="1" applyBorder="1" applyAlignment="1">
      <alignment horizontal="left" vertical="center"/>
    </xf>
    <xf numFmtId="43" fontId="5" fillId="0" borderId="3" xfId="2" applyNumberFormat="1" applyFont="1" applyBorder="1" applyAlignment="1">
      <alignment horizontal="left" vertical="center"/>
    </xf>
    <xf numFmtId="43" fontId="5" fillId="0" borderId="1" xfId="2" applyFont="1" applyBorder="1" applyAlignment="1">
      <alignment horizontal="left" vertical="center"/>
    </xf>
    <xf numFmtId="43" fontId="5" fillId="0" borderId="2" xfId="2" applyFont="1" applyBorder="1" applyAlignment="1">
      <alignment horizontal="left" vertical="center"/>
    </xf>
    <xf numFmtId="43" fontId="4" fillId="0" borderId="3" xfId="2" applyFont="1" applyBorder="1" applyAlignment="1">
      <alignment horizontal="left" vertical="center"/>
    </xf>
    <xf numFmtId="43" fontId="5" fillId="0" borderId="3" xfId="2" applyFont="1" applyBorder="1" applyAlignment="1">
      <alignment horizontal="left" vertical="center"/>
    </xf>
    <xf numFmtId="43" fontId="4" fillId="0" borderId="0" xfId="2" applyFont="1" applyAlignment="1">
      <alignment horizontal="left" vertical="center"/>
    </xf>
    <xf numFmtId="43" fontId="4" fillId="0" borderId="1" xfId="2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146"/>
  <sheetViews>
    <sheetView tabSelected="1" zoomScale="85" zoomScaleNormal="85" workbookViewId="0">
      <selection activeCell="B1" sqref="B1"/>
    </sheetView>
  </sheetViews>
  <sheetFormatPr defaultRowHeight="13.2" x14ac:dyDescent="0.3"/>
  <cols>
    <col min="1" max="1" width="1.5546875" style="3" customWidth="1"/>
    <col min="2" max="2" width="9.5546875" style="3" customWidth="1"/>
    <col min="3" max="3" width="35.6640625" style="3" bestFit="1" customWidth="1"/>
    <col min="4" max="5" width="23.33203125" style="3" customWidth="1"/>
    <col min="6" max="6" width="1.5546875" style="3" customWidth="1"/>
    <col min="7" max="8" width="8.88671875" style="3"/>
    <col min="9" max="9" width="16.21875" style="3" bestFit="1" customWidth="1"/>
    <col min="10" max="16384" width="8.88671875" style="3"/>
  </cols>
  <sheetData>
    <row r="3" spans="2:5" x14ac:dyDescent="0.3">
      <c r="B3" s="35" t="s">
        <v>0</v>
      </c>
      <c r="C3" s="35"/>
      <c r="D3" s="35"/>
      <c r="E3" s="35"/>
    </row>
    <row r="5" spans="2:5" x14ac:dyDescent="0.3">
      <c r="B5" s="4" t="s">
        <v>204</v>
      </c>
      <c r="E5" s="5" t="s">
        <v>205</v>
      </c>
    </row>
    <row r="6" spans="2:5" s="2" customFormat="1" ht="12" x14ac:dyDescent="0.3">
      <c r="B6" s="2" t="s">
        <v>200</v>
      </c>
    </row>
    <row r="7" spans="2:5" s="2" customFormat="1" ht="12" x14ac:dyDescent="0.3">
      <c r="E7" s="1" t="s">
        <v>113</v>
      </c>
    </row>
    <row r="8" spans="2:5" s="8" customFormat="1" ht="26.4" x14ac:dyDescent="0.3">
      <c r="B8" s="6" t="s">
        <v>1</v>
      </c>
      <c r="C8" s="7" t="s">
        <v>2</v>
      </c>
      <c r="D8" s="6" t="s">
        <v>197</v>
      </c>
      <c r="E8" s="6" t="s">
        <v>198</v>
      </c>
    </row>
    <row r="9" spans="2:5" s="11" customFormat="1" x14ac:dyDescent="0.3">
      <c r="B9" s="9">
        <v>1</v>
      </c>
      <c r="C9" s="9" t="s">
        <v>3</v>
      </c>
      <c r="D9" s="25"/>
      <c r="E9" s="25"/>
    </row>
    <row r="10" spans="2:5" s="11" customFormat="1" x14ac:dyDescent="0.3">
      <c r="B10" s="9">
        <v>1.1000000000000001</v>
      </c>
      <c r="C10" s="9" t="s">
        <v>4</v>
      </c>
      <c r="D10" s="25"/>
      <c r="E10" s="25"/>
    </row>
    <row r="11" spans="2:5" x14ac:dyDescent="0.3">
      <c r="B11" s="12" t="s">
        <v>5</v>
      </c>
      <c r="C11" s="12" t="s">
        <v>15</v>
      </c>
      <c r="D11" s="21">
        <v>4093795414.6399999</v>
      </c>
      <c r="E11" s="21">
        <v>2406532426</v>
      </c>
    </row>
    <row r="12" spans="2:5" x14ac:dyDescent="0.3">
      <c r="B12" s="12" t="s">
        <v>6</v>
      </c>
      <c r="C12" s="12" t="s">
        <v>16</v>
      </c>
      <c r="D12" s="21">
        <v>180265443.72999999</v>
      </c>
      <c r="E12" s="21">
        <v>515227649.57999998</v>
      </c>
    </row>
    <row r="13" spans="2:5" x14ac:dyDescent="0.3">
      <c r="B13" s="12" t="s">
        <v>7</v>
      </c>
      <c r="C13" s="12" t="s">
        <v>17</v>
      </c>
      <c r="D13" s="21">
        <v>102800</v>
      </c>
      <c r="E13" s="21"/>
    </row>
    <row r="14" spans="2:5" x14ac:dyDescent="0.3">
      <c r="B14" s="12" t="s">
        <v>8</v>
      </c>
      <c r="C14" s="12" t="s">
        <v>18</v>
      </c>
      <c r="D14" s="21"/>
      <c r="E14" s="21"/>
    </row>
    <row r="15" spans="2:5" x14ac:dyDescent="0.3">
      <c r="B15" s="12" t="s">
        <v>9</v>
      </c>
      <c r="C15" s="12" t="s">
        <v>19</v>
      </c>
      <c r="D15" s="21"/>
      <c r="E15" s="21"/>
    </row>
    <row r="16" spans="2:5" x14ac:dyDescent="0.3">
      <c r="B16" s="12" t="s">
        <v>10</v>
      </c>
      <c r="C16" s="12" t="s">
        <v>20</v>
      </c>
      <c r="D16" s="21">
        <v>803828552.10000002</v>
      </c>
      <c r="E16" s="21">
        <v>2598673467.3099999</v>
      </c>
    </row>
    <row r="17" spans="2:5" x14ac:dyDescent="0.3">
      <c r="B17" s="12" t="s">
        <v>11</v>
      </c>
      <c r="C17" s="12" t="s">
        <v>21</v>
      </c>
      <c r="D17" s="21"/>
      <c r="E17" s="21"/>
    </row>
    <row r="18" spans="2:5" x14ac:dyDescent="0.3">
      <c r="B18" s="12" t="s">
        <v>12</v>
      </c>
      <c r="C18" s="12" t="s">
        <v>22</v>
      </c>
      <c r="D18" s="21"/>
      <c r="E18" s="21"/>
    </row>
    <row r="19" spans="2:5" ht="39.6" x14ac:dyDescent="0.3">
      <c r="B19" s="12" t="s">
        <v>13</v>
      </c>
      <c r="C19" s="13" t="s">
        <v>23</v>
      </c>
      <c r="D19" s="21"/>
      <c r="E19" s="21"/>
    </row>
    <row r="20" spans="2:5" x14ac:dyDescent="0.3">
      <c r="B20" s="12" t="s">
        <v>14</v>
      </c>
      <c r="C20" s="12"/>
      <c r="D20" s="21"/>
      <c r="E20" s="21"/>
    </row>
    <row r="21" spans="2:5" s="11" customFormat="1" x14ac:dyDescent="0.3">
      <c r="B21" s="12" t="s">
        <v>25</v>
      </c>
      <c r="C21" s="9" t="s">
        <v>24</v>
      </c>
      <c r="D21" s="25">
        <f>SUM(D11:D20)</f>
        <v>5077992210.4700003</v>
      </c>
      <c r="E21" s="25">
        <f>SUM(E11:E20)</f>
        <v>5520433542.8899994</v>
      </c>
    </row>
    <row r="22" spans="2:5" s="11" customFormat="1" x14ac:dyDescent="0.3">
      <c r="B22" s="9">
        <v>1.2</v>
      </c>
      <c r="C22" s="9" t="s">
        <v>26</v>
      </c>
      <c r="D22" s="25"/>
      <c r="E22" s="25"/>
    </row>
    <row r="23" spans="2:5" x14ac:dyDescent="0.3">
      <c r="B23" s="12" t="s">
        <v>27</v>
      </c>
      <c r="C23" s="12" t="s">
        <v>37</v>
      </c>
      <c r="D23" s="21">
        <v>500466184.38999999</v>
      </c>
      <c r="E23" s="21">
        <v>755045328.92999995</v>
      </c>
    </row>
    <row r="24" spans="2:5" x14ac:dyDescent="0.3">
      <c r="B24" s="12" t="s">
        <v>28</v>
      </c>
      <c r="C24" s="12" t="s">
        <v>38</v>
      </c>
      <c r="D24" s="21"/>
      <c r="E24" s="21"/>
    </row>
    <row r="25" spans="2:5" x14ac:dyDescent="0.3">
      <c r="B25" s="12" t="s">
        <v>29</v>
      </c>
      <c r="C25" s="12" t="s">
        <v>39</v>
      </c>
      <c r="D25" s="21"/>
      <c r="E25" s="21"/>
    </row>
    <row r="26" spans="2:5" x14ac:dyDescent="0.3">
      <c r="B26" s="12" t="s">
        <v>30</v>
      </c>
      <c r="C26" s="12" t="s">
        <v>40</v>
      </c>
      <c r="D26" s="21"/>
      <c r="E26" s="21"/>
    </row>
    <row r="27" spans="2:5" x14ac:dyDescent="0.3">
      <c r="B27" s="12" t="s">
        <v>31</v>
      </c>
      <c r="C27" s="12" t="s">
        <v>41</v>
      </c>
      <c r="D27" s="21"/>
      <c r="E27" s="21"/>
    </row>
    <row r="28" spans="2:5" x14ac:dyDescent="0.3">
      <c r="B28" s="12" t="s">
        <v>32</v>
      </c>
      <c r="C28" s="12" t="s">
        <v>42</v>
      </c>
      <c r="D28" s="21"/>
      <c r="E28" s="21"/>
    </row>
    <row r="29" spans="2:5" ht="26.4" x14ac:dyDescent="0.3">
      <c r="B29" s="12" t="s">
        <v>33</v>
      </c>
      <c r="C29" s="13" t="s">
        <v>43</v>
      </c>
      <c r="D29" s="21"/>
      <c r="E29" s="21"/>
    </row>
    <row r="30" spans="2:5" x14ac:dyDescent="0.3">
      <c r="B30" s="12" t="s">
        <v>34</v>
      </c>
      <c r="C30" s="12" t="s">
        <v>44</v>
      </c>
      <c r="D30" s="21">
        <v>225341000</v>
      </c>
      <c r="E30" s="21">
        <v>225341000</v>
      </c>
    </row>
    <row r="31" spans="2:5" x14ac:dyDescent="0.3">
      <c r="B31" s="12" t="s">
        <v>35</v>
      </c>
      <c r="C31" s="12"/>
      <c r="D31" s="21"/>
      <c r="E31" s="21"/>
    </row>
    <row r="32" spans="2:5" s="11" customFormat="1" x14ac:dyDescent="0.3">
      <c r="B32" s="9" t="s">
        <v>36</v>
      </c>
      <c r="C32" s="9" t="s">
        <v>45</v>
      </c>
      <c r="D32" s="25">
        <f>SUM(D23:D31)</f>
        <v>725807184.38999999</v>
      </c>
      <c r="E32" s="25">
        <f>SUM(E23:E31)</f>
        <v>980386328.92999995</v>
      </c>
    </row>
    <row r="33" spans="2:5" s="11" customFormat="1" ht="13.8" thickBot="1" x14ac:dyDescent="0.35">
      <c r="B33" s="9">
        <v>1.3</v>
      </c>
      <c r="C33" s="9" t="s">
        <v>46</v>
      </c>
      <c r="D33" s="26">
        <f>D21+D32</f>
        <v>5803799394.8600006</v>
      </c>
      <c r="E33" s="26">
        <f>E21+E32</f>
        <v>6500819871.8199997</v>
      </c>
    </row>
    <row r="34" spans="2:5" s="11" customFormat="1" ht="13.8" thickTop="1" x14ac:dyDescent="0.3">
      <c r="B34" s="9">
        <v>2</v>
      </c>
      <c r="C34" s="9" t="s">
        <v>47</v>
      </c>
      <c r="D34" s="27"/>
      <c r="E34" s="27"/>
    </row>
    <row r="35" spans="2:5" s="11" customFormat="1" x14ac:dyDescent="0.3">
      <c r="B35" s="9">
        <v>2.1</v>
      </c>
      <c r="C35" s="9" t="s">
        <v>48</v>
      </c>
      <c r="D35" s="25"/>
      <c r="E35" s="25"/>
    </row>
    <row r="36" spans="2:5" s="11" customFormat="1" x14ac:dyDescent="0.3">
      <c r="B36" s="9" t="s">
        <v>49</v>
      </c>
      <c r="C36" s="9" t="s">
        <v>50</v>
      </c>
      <c r="D36" s="25"/>
      <c r="E36" s="25"/>
    </row>
    <row r="37" spans="2:5" x14ac:dyDescent="0.3">
      <c r="B37" s="12" t="s">
        <v>51</v>
      </c>
      <c r="C37" s="12" t="s">
        <v>63</v>
      </c>
      <c r="D37" s="21">
        <v>3889652548.6599998</v>
      </c>
      <c r="E37" s="21">
        <v>5100554650.9399996</v>
      </c>
    </row>
    <row r="38" spans="2:5" x14ac:dyDescent="0.3">
      <c r="B38" s="12" t="s">
        <v>52</v>
      </c>
      <c r="C38" s="12" t="s">
        <v>64</v>
      </c>
      <c r="D38" s="21"/>
      <c r="E38" s="21"/>
    </row>
    <row r="39" spans="2:5" x14ac:dyDescent="0.3">
      <c r="B39" s="12" t="s">
        <v>53</v>
      </c>
      <c r="C39" s="12" t="s">
        <v>65</v>
      </c>
      <c r="D39" s="21">
        <v>548546788.75</v>
      </c>
      <c r="E39" s="21">
        <v>25569328.260000002</v>
      </c>
    </row>
    <row r="40" spans="2:5" x14ac:dyDescent="0.3">
      <c r="B40" s="12" t="s">
        <v>54</v>
      </c>
      <c r="C40" s="12" t="s">
        <v>66</v>
      </c>
      <c r="D40" s="21"/>
      <c r="E40" s="21"/>
    </row>
    <row r="41" spans="2:5" x14ac:dyDescent="0.3">
      <c r="B41" s="12" t="s">
        <v>55</v>
      </c>
      <c r="C41" s="12" t="s">
        <v>67</v>
      </c>
      <c r="D41" s="21"/>
      <c r="E41" s="21"/>
    </row>
    <row r="42" spans="2:5" x14ac:dyDescent="0.3">
      <c r="B42" s="12" t="s">
        <v>56</v>
      </c>
      <c r="C42" s="12" t="s">
        <v>68</v>
      </c>
      <c r="D42" s="21"/>
      <c r="E42" s="21"/>
    </row>
    <row r="43" spans="2:5" x14ac:dyDescent="0.3">
      <c r="B43" s="12" t="s">
        <v>57</v>
      </c>
      <c r="C43" s="12" t="s">
        <v>69</v>
      </c>
      <c r="D43" s="21"/>
      <c r="E43" s="21"/>
    </row>
    <row r="44" spans="2:5" x14ac:dyDescent="0.3">
      <c r="B44" s="12" t="s">
        <v>58</v>
      </c>
      <c r="C44" s="12" t="s">
        <v>70</v>
      </c>
      <c r="D44" s="21"/>
      <c r="E44" s="21"/>
    </row>
    <row r="45" spans="2:5" x14ac:dyDescent="0.3">
      <c r="B45" s="12" t="s">
        <v>59</v>
      </c>
      <c r="C45" s="12" t="s">
        <v>71</v>
      </c>
      <c r="D45" s="21"/>
      <c r="E45" s="21"/>
    </row>
    <row r="46" spans="2:5" x14ac:dyDescent="0.3">
      <c r="B46" s="12" t="s">
        <v>60</v>
      </c>
      <c r="C46" s="12" t="s">
        <v>72</v>
      </c>
      <c r="D46" s="21"/>
      <c r="E46" s="21">
        <v>109884</v>
      </c>
    </row>
    <row r="47" spans="2:5" ht="39.6" x14ac:dyDescent="0.3">
      <c r="B47" s="12" t="s">
        <v>61</v>
      </c>
      <c r="C47" s="13" t="s">
        <v>75</v>
      </c>
      <c r="D47" s="21"/>
      <c r="E47" s="21"/>
    </row>
    <row r="48" spans="2:5" x14ac:dyDescent="0.3">
      <c r="B48" s="12" t="s">
        <v>62</v>
      </c>
      <c r="C48" s="12"/>
      <c r="D48" s="21"/>
      <c r="E48" s="21"/>
    </row>
    <row r="49" spans="2:5" s="11" customFormat="1" x14ac:dyDescent="0.3">
      <c r="B49" s="9" t="s">
        <v>73</v>
      </c>
      <c r="C49" s="9" t="s">
        <v>74</v>
      </c>
      <c r="D49" s="25">
        <f>SUM(D37:D48)</f>
        <v>4438199337.4099998</v>
      </c>
      <c r="E49" s="25">
        <f>SUM(E37:E48)</f>
        <v>5126233863.1999998</v>
      </c>
    </row>
    <row r="50" spans="2:5" s="11" customFormat="1" x14ac:dyDescent="0.3">
      <c r="B50" s="9" t="s">
        <v>76</v>
      </c>
      <c r="C50" s="9" t="s">
        <v>77</v>
      </c>
      <c r="D50" s="25"/>
      <c r="E50" s="25"/>
    </row>
    <row r="51" spans="2:5" x14ac:dyDescent="0.3">
      <c r="B51" s="12" t="s">
        <v>78</v>
      </c>
      <c r="C51" s="12" t="s">
        <v>84</v>
      </c>
      <c r="D51" s="21"/>
      <c r="E51" s="21"/>
    </row>
    <row r="52" spans="2:5" x14ac:dyDescent="0.3">
      <c r="B52" s="12" t="s">
        <v>79</v>
      </c>
      <c r="C52" s="12" t="s">
        <v>71</v>
      </c>
      <c r="D52" s="21"/>
      <c r="E52" s="21"/>
    </row>
    <row r="53" spans="2:5" x14ac:dyDescent="0.3">
      <c r="B53" s="12" t="s">
        <v>80</v>
      </c>
      <c r="C53" s="12" t="s">
        <v>85</v>
      </c>
      <c r="D53" s="21"/>
      <c r="E53" s="21"/>
    </row>
    <row r="54" spans="2:5" x14ac:dyDescent="0.3">
      <c r="B54" s="12" t="s">
        <v>81</v>
      </c>
      <c r="C54" s="12" t="s">
        <v>86</v>
      </c>
      <c r="D54" s="21"/>
      <c r="E54" s="21"/>
    </row>
    <row r="55" spans="2:5" x14ac:dyDescent="0.3">
      <c r="B55" s="12" t="s">
        <v>82</v>
      </c>
      <c r="C55" s="12"/>
      <c r="D55" s="21"/>
      <c r="E55" s="21"/>
    </row>
    <row r="56" spans="2:5" s="11" customFormat="1" x14ac:dyDescent="0.3">
      <c r="B56" s="9" t="s">
        <v>83</v>
      </c>
      <c r="C56" s="9" t="s">
        <v>87</v>
      </c>
      <c r="D56" s="25">
        <f>SUM(D51:D55)</f>
        <v>0</v>
      </c>
      <c r="E56" s="25">
        <f>SUM(E51:E55)</f>
        <v>0</v>
      </c>
    </row>
    <row r="57" spans="2:5" s="11" customFormat="1" x14ac:dyDescent="0.3">
      <c r="B57" s="9">
        <v>2.2000000000000002</v>
      </c>
      <c r="C57" s="9" t="s">
        <v>88</v>
      </c>
      <c r="D57" s="25">
        <f>D49+D56</f>
        <v>4438199337.4099998</v>
      </c>
      <c r="E57" s="25">
        <f>E49+E56</f>
        <v>5126233863.1999998</v>
      </c>
    </row>
    <row r="58" spans="2:5" s="11" customFormat="1" x14ac:dyDescent="0.3">
      <c r="B58" s="9"/>
      <c r="C58" s="9" t="s">
        <v>89</v>
      </c>
      <c r="D58" s="27"/>
      <c r="E58" s="27"/>
    </row>
    <row r="59" spans="2:5" s="11" customFormat="1" x14ac:dyDescent="0.3">
      <c r="B59" s="9">
        <v>2.2999999999999998</v>
      </c>
      <c r="C59" s="9" t="s">
        <v>90</v>
      </c>
      <c r="D59" s="25"/>
      <c r="E59" s="25"/>
    </row>
    <row r="60" spans="2:5" x14ac:dyDescent="0.3">
      <c r="B60" s="12" t="s">
        <v>91</v>
      </c>
      <c r="C60" s="12" t="s">
        <v>102</v>
      </c>
      <c r="D60" s="21"/>
      <c r="E60" s="21"/>
    </row>
    <row r="61" spans="2:5" x14ac:dyDescent="0.3">
      <c r="B61" s="12" t="s">
        <v>92</v>
      </c>
      <c r="C61" s="12" t="s">
        <v>103</v>
      </c>
      <c r="D61" s="21">
        <v>14395000</v>
      </c>
      <c r="E61" s="21">
        <v>14395000</v>
      </c>
    </row>
    <row r="62" spans="2:5" x14ac:dyDescent="0.3">
      <c r="B62" s="12" t="s">
        <v>93</v>
      </c>
      <c r="C62" s="12" t="s">
        <v>104</v>
      </c>
      <c r="D62" s="21"/>
      <c r="E62" s="21"/>
    </row>
    <row r="63" spans="2:5" x14ac:dyDescent="0.3">
      <c r="B63" s="12" t="s">
        <v>94</v>
      </c>
      <c r="C63" s="12" t="s">
        <v>105</v>
      </c>
      <c r="D63" s="21"/>
      <c r="E63" s="21"/>
    </row>
    <row r="64" spans="2:5" x14ac:dyDescent="0.3">
      <c r="B64" s="12" t="s">
        <v>95</v>
      </c>
      <c r="C64" s="12" t="s">
        <v>106</v>
      </c>
      <c r="D64" s="21">
        <v>41604100</v>
      </c>
      <c r="E64" s="21">
        <v>41604100</v>
      </c>
    </row>
    <row r="65" spans="2:5" x14ac:dyDescent="0.3">
      <c r="B65" s="12" t="s">
        <v>96</v>
      </c>
      <c r="C65" s="12" t="s">
        <v>107</v>
      </c>
      <c r="D65" s="21">
        <v>268174900</v>
      </c>
      <c r="E65" s="21">
        <v>268174900</v>
      </c>
    </row>
    <row r="66" spans="2:5" x14ac:dyDescent="0.3">
      <c r="B66" s="12" t="s">
        <v>97</v>
      </c>
      <c r="C66" s="12" t="s">
        <v>108</v>
      </c>
      <c r="D66" s="21"/>
      <c r="E66" s="21"/>
    </row>
    <row r="67" spans="2:5" x14ac:dyDescent="0.3">
      <c r="B67" s="12" t="s">
        <v>98</v>
      </c>
      <c r="C67" s="12" t="s">
        <v>109</v>
      </c>
      <c r="D67" s="21">
        <v>225341000</v>
      </c>
      <c r="E67" s="21">
        <v>225341000</v>
      </c>
    </row>
    <row r="68" spans="2:5" x14ac:dyDescent="0.3">
      <c r="B68" s="12" t="s">
        <v>99</v>
      </c>
      <c r="C68" s="12" t="s">
        <v>110</v>
      </c>
      <c r="D68" s="21">
        <v>816085057.45000005</v>
      </c>
      <c r="E68" s="21">
        <v>825071008.62</v>
      </c>
    </row>
    <row r="69" spans="2:5" x14ac:dyDescent="0.3">
      <c r="B69" s="12" t="s">
        <v>100</v>
      </c>
      <c r="C69" s="12"/>
      <c r="D69" s="21"/>
      <c r="E69" s="21"/>
    </row>
    <row r="70" spans="2:5" s="11" customFormat="1" x14ac:dyDescent="0.3">
      <c r="B70" s="9" t="s">
        <v>101</v>
      </c>
      <c r="C70" s="9" t="s">
        <v>111</v>
      </c>
      <c r="D70" s="25">
        <f>SUM(D63:D69)+D61+D62</f>
        <v>1365600057.45</v>
      </c>
      <c r="E70" s="25">
        <f>SUM(E63:E69)+E61+E62</f>
        <v>1374586008.6199999</v>
      </c>
    </row>
    <row r="71" spans="2:5" s="11" customFormat="1" ht="13.8" thickBot="1" x14ac:dyDescent="0.35">
      <c r="B71" s="9">
        <v>2.4</v>
      </c>
      <c r="C71" s="9" t="s">
        <v>112</v>
      </c>
      <c r="D71" s="26">
        <f>D57+D70</f>
        <v>5803799394.8599997</v>
      </c>
      <c r="E71" s="26">
        <f>E57+E70</f>
        <v>6500819871.8199997</v>
      </c>
    </row>
    <row r="72" spans="2:5" ht="13.8" thickTop="1" x14ac:dyDescent="0.3">
      <c r="D72" s="19"/>
      <c r="E72" s="19"/>
    </row>
    <row r="73" spans="2:5" x14ac:dyDescent="0.3">
      <c r="D73" s="23"/>
      <c r="E73" s="23"/>
    </row>
    <row r="74" spans="2:5" s="20" customFormat="1" x14ac:dyDescent="0.3">
      <c r="D74" s="23"/>
      <c r="E74" s="23"/>
    </row>
    <row r="75" spans="2:5" x14ac:dyDescent="0.3">
      <c r="B75" s="14"/>
      <c r="C75" s="3" t="s">
        <v>206</v>
      </c>
      <c r="D75" s="14"/>
      <c r="E75" s="14"/>
    </row>
    <row r="77" spans="2:5" x14ac:dyDescent="0.3">
      <c r="B77" s="14"/>
      <c r="C77" s="3" t="s">
        <v>207</v>
      </c>
      <c r="D77" s="14"/>
      <c r="E77" s="14"/>
    </row>
    <row r="108" spans="2:5" x14ac:dyDescent="0.3">
      <c r="B108" s="35" t="s">
        <v>114</v>
      </c>
      <c r="C108" s="35"/>
      <c r="D108" s="35"/>
      <c r="E108" s="35"/>
    </row>
    <row r="110" spans="2:5" x14ac:dyDescent="0.3">
      <c r="B110" s="4" t="str">
        <f>B5</f>
        <v xml:space="preserve">        "Хөвсгөл Геологи" ХК         </v>
      </c>
      <c r="E110" s="5" t="str">
        <f>E5</f>
        <v>2020 оны 12 -р сарын 31 -ны өдөр</v>
      </c>
    </row>
    <row r="111" spans="2:5" s="2" customFormat="1" ht="12" x14ac:dyDescent="0.3">
      <c r="B111" s="2" t="s">
        <v>201</v>
      </c>
    </row>
    <row r="112" spans="2:5" s="2" customFormat="1" ht="12" x14ac:dyDescent="0.3">
      <c r="E112" s="1" t="s">
        <v>113</v>
      </c>
    </row>
    <row r="113" spans="2:9" ht="37.200000000000003" customHeight="1" x14ac:dyDescent="0.3">
      <c r="B113" s="6" t="s">
        <v>1</v>
      </c>
      <c r="C113" s="7" t="s">
        <v>2</v>
      </c>
      <c r="D113" s="6" t="s">
        <v>199</v>
      </c>
      <c r="E113" s="6" t="s">
        <v>211</v>
      </c>
    </row>
    <row r="114" spans="2:9" s="11" customFormat="1" x14ac:dyDescent="0.3">
      <c r="B114" s="7">
        <v>1</v>
      </c>
      <c r="C114" s="9" t="s">
        <v>115</v>
      </c>
      <c r="D114" s="28">
        <v>13373651199.290001</v>
      </c>
      <c r="E114" s="28">
        <v>1754085758.6900001</v>
      </c>
      <c r="I114" s="24"/>
    </row>
    <row r="115" spans="2:9" x14ac:dyDescent="0.3">
      <c r="B115" s="15">
        <v>2</v>
      </c>
      <c r="C115" s="12" t="s">
        <v>116</v>
      </c>
      <c r="D115" s="22">
        <v>12734953835.77</v>
      </c>
      <c r="E115" s="22">
        <v>1542831164.02</v>
      </c>
    </row>
    <row r="116" spans="2:9" s="11" customFormat="1" ht="13.8" thickBot="1" x14ac:dyDescent="0.35">
      <c r="B116" s="7">
        <v>3</v>
      </c>
      <c r="C116" s="9" t="s">
        <v>117</v>
      </c>
      <c r="D116" s="29">
        <f>D114-D115</f>
        <v>638697363.52000046</v>
      </c>
      <c r="E116" s="29">
        <f>E114-E115</f>
        <v>211254594.67000008</v>
      </c>
    </row>
    <row r="117" spans="2:9" ht="13.8" thickTop="1" x14ac:dyDescent="0.3">
      <c r="B117" s="15">
        <v>4</v>
      </c>
      <c r="C117" s="12" t="s">
        <v>118</v>
      </c>
      <c r="D117" s="30"/>
      <c r="E117" s="30"/>
    </row>
    <row r="118" spans="2:9" x14ac:dyDescent="0.3">
      <c r="B118" s="15">
        <v>5</v>
      </c>
      <c r="C118" s="12" t="s">
        <v>119</v>
      </c>
      <c r="D118" s="22">
        <v>946713.34</v>
      </c>
      <c r="E118" s="22">
        <v>82559446.099999994</v>
      </c>
    </row>
    <row r="119" spans="2:9" x14ac:dyDescent="0.3">
      <c r="B119" s="15">
        <v>6</v>
      </c>
      <c r="C119" s="12" t="s">
        <v>120</v>
      </c>
      <c r="D119" s="22"/>
      <c r="E119" s="22"/>
    </row>
    <row r="120" spans="2:9" x14ac:dyDescent="0.3">
      <c r="B120" s="15">
        <v>7</v>
      </c>
      <c r="C120" s="12" t="s">
        <v>121</v>
      </c>
      <c r="D120" s="22"/>
      <c r="E120" s="22"/>
    </row>
    <row r="121" spans="2:9" x14ac:dyDescent="0.3">
      <c r="B121" s="15">
        <v>8</v>
      </c>
      <c r="C121" s="12" t="s">
        <v>122</v>
      </c>
      <c r="D121" s="22"/>
      <c r="E121" s="22"/>
    </row>
    <row r="122" spans="2:9" x14ac:dyDescent="0.3">
      <c r="B122" s="15">
        <v>9</v>
      </c>
      <c r="C122" s="12" t="s">
        <v>123</v>
      </c>
      <c r="D122" s="22"/>
      <c r="E122" s="22"/>
    </row>
    <row r="123" spans="2:9" x14ac:dyDescent="0.3">
      <c r="B123" s="15">
        <v>10</v>
      </c>
      <c r="C123" s="12" t="s">
        <v>124</v>
      </c>
      <c r="D123" s="22">
        <v>275436538.12</v>
      </c>
      <c r="E123" s="22">
        <v>275033845.39999998</v>
      </c>
    </row>
    <row r="124" spans="2:9" x14ac:dyDescent="0.3">
      <c r="B124" s="15">
        <v>11</v>
      </c>
      <c r="C124" s="12" t="s">
        <v>125</v>
      </c>
      <c r="D124" s="22"/>
      <c r="E124" s="22"/>
    </row>
    <row r="125" spans="2:9" x14ac:dyDescent="0.3">
      <c r="B125" s="15">
        <v>12</v>
      </c>
      <c r="C125" s="12" t="s">
        <v>126</v>
      </c>
      <c r="D125" s="22">
        <v>3416069.19</v>
      </c>
      <c r="E125" s="22">
        <v>6227805.2000000002</v>
      </c>
    </row>
    <row r="126" spans="2:9" ht="26.4" x14ac:dyDescent="0.3">
      <c r="B126" s="15">
        <v>13</v>
      </c>
      <c r="C126" s="13" t="s">
        <v>127</v>
      </c>
      <c r="D126" s="22"/>
      <c r="E126" s="22"/>
    </row>
    <row r="127" spans="2:9" ht="26.4" x14ac:dyDescent="0.3">
      <c r="B127" s="15">
        <v>14</v>
      </c>
      <c r="C127" s="13" t="s">
        <v>128</v>
      </c>
      <c r="D127" s="22"/>
      <c r="E127" s="22"/>
    </row>
    <row r="128" spans="2:9" ht="26.4" x14ac:dyDescent="0.3">
      <c r="B128" s="15">
        <v>15</v>
      </c>
      <c r="C128" s="13" t="s">
        <v>129</v>
      </c>
      <c r="D128" s="22"/>
      <c r="E128" s="22"/>
    </row>
    <row r="129" spans="2:5" ht="26.4" x14ac:dyDescent="0.3">
      <c r="B129" s="15">
        <v>16</v>
      </c>
      <c r="C129" s="13" t="s">
        <v>130</v>
      </c>
      <c r="D129" s="22"/>
      <c r="E129" s="22"/>
    </row>
    <row r="130" spans="2:5" x14ac:dyDescent="0.3">
      <c r="B130" s="15">
        <v>17</v>
      </c>
      <c r="C130" s="12" t="s">
        <v>131</v>
      </c>
      <c r="D130" s="22"/>
      <c r="E130" s="22"/>
    </row>
    <row r="131" spans="2:5" s="11" customFormat="1" ht="27" thickBot="1" x14ac:dyDescent="0.35">
      <c r="B131" s="7">
        <v>18</v>
      </c>
      <c r="C131" s="16" t="s">
        <v>132</v>
      </c>
      <c r="D131" s="29">
        <f>D116+D117+D118+D119+D120+D121-D122-D123-D124-D125+D126+D127+D128+D129+D130</f>
        <v>360791469.55000049</v>
      </c>
      <c r="E131" s="29">
        <f>E116+E117+E118+E119+E120+E121-E122-E123-E124-E125+E126+E127+E128+E129+E130</f>
        <v>12552390.170000125</v>
      </c>
    </row>
    <row r="132" spans="2:5" ht="13.8" thickTop="1" x14ac:dyDescent="0.3">
      <c r="B132" s="15">
        <v>19</v>
      </c>
      <c r="C132" s="12" t="s">
        <v>133</v>
      </c>
      <c r="D132" s="30">
        <v>36079146.899999999</v>
      </c>
      <c r="E132" s="30">
        <v>1255239</v>
      </c>
    </row>
    <row r="133" spans="2:5" s="11" customFormat="1" ht="13.8" thickBot="1" x14ac:dyDescent="0.35">
      <c r="B133" s="7">
        <v>20</v>
      </c>
      <c r="C133" s="9" t="s">
        <v>134</v>
      </c>
      <c r="D133" s="29">
        <f>D131-D132</f>
        <v>324712322.65000051</v>
      </c>
      <c r="E133" s="29">
        <f>E131-E132</f>
        <v>11297151.170000125</v>
      </c>
    </row>
    <row r="134" spans="2:5" s="11" customFormat="1" ht="27" thickTop="1" x14ac:dyDescent="0.3">
      <c r="B134" s="7">
        <v>21</v>
      </c>
      <c r="C134" s="16" t="s">
        <v>135</v>
      </c>
      <c r="D134" s="31"/>
      <c r="E134" s="31"/>
    </row>
    <row r="135" spans="2:5" s="11" customFormat="1" ht="13.8" thickBot="1" x14ac:dyDescent="0.35">
      <c r="B135" s="7">
        <v>22</v>
      </c>
      <c r="C135" s="9" t="s">
        <v>136</v>
      </c>
      <c r="D135" s="29">
        <f>D133+D134</f>
        <v>324712322.65000051</v>
      </c>
      <c r="E135" s="29">
        <f>E133+E134</f>
        <v>11297151.170000125</v>
      </c>
    </row>
    <row r="136" spans="2:5" s="11" customFormat="1" ht="13.8" thickTop="1" x14ac:dyDescent="0.3">
      <c r="B136" s="7">
        <v>23</v>
      </c>
      <c r="C136" s="9" t="s">
        <v>137</v>
      </c>
      <c r="D136" s="31">
        <f>D137+D138+D139</f>
        <v>0</v>
      </c>
      <c r="E136" s="31">
        <f>E137+E138+E139</f>
        <v>0</v>
      </c>
    </row>
    <row r="137" spans="2:5" ht="26.4" x14ac:dyDescent="0.3">
      <c r="B137" s="17">
        <v>23.1</v>
      </c>
      <c r="C137" s="13" t="s">
        <v>138</v>
      </c>
      <c r="D137" s="22"/>
      <c r="E137" s="22"/>
    </row>
    <row r="138" spans="2:5" x14ac:dyDescent="0.3">
      <c r="B138" s="17">
        <v>23.2</v>
      </c>
      <c r="C138" s="12" t="s">
        <v>139</v>
      </c>
      <c r="D138" s="22"/>
      <c r="E138" s="22"/>
    </row>
    <row r="139" spans="2:5" x14ac:dyDescent="0.3">
      <c r="B139" s="17">
        <v>23.3</v>
      </c>
      <c r="C139" s="12" t="s">
        <v>140</v>
      </c>
      <c r="D139" s="22"/>
      <c r="E139" s="22"/>
    </row>
    <row r="140" spans="2:5" s="11" customFormat="1" ht="13.8" thickBot="1" x14ac:dyDescent="0.35">
      <c r="B140" s="7">
        <v>27</v>
      </c>
      <c r="C140" s="9" t="s">
        <v>141</v>
      </c>
      <c r="D140" s="29">
        <f>D135+D136</f>
        <v>324712322.65000051</v>
      </c>
      <c r="E140" s="29">
        <f>E135+E136</f>
        <v>11297151.170000125</v>
      </c>
    </row>
    <row r="141" spans="2:5" ht="27" thickTop="1" x14ac:dyDescent="0.3">
      <c r="B141" s="15">
        <v>28</v>
      </c>
      <c r="C141" s="13" t="s">
        <v>142</v>
      </c>
      <c r="D141" s="30"/>
      <c r="E141" s="30"/>
    </row>
    <row r="142" spans="2:5" x14ac:dyDescent="0.3">
      <c r="D142" s="32"/>
      <c r="E142" s="32"/>
    </row>
    <row r="144" spans="2:5" x14ac:dyDescent="0.3">
      <c r="B144" s="14"/>
      <c r="C144" s="34" t="s">
        <v>206</v>
      </c>
      <c r="D144" s="14"/>
      <c r="E144" s="14"/>
    </row>
    <row r="145" spans="2:5" x14ac:dyDescent="0.3">
      <c r="C145" s="34"/>
    </row>
    <row r="146" spans="2:5" x14ac:dyDescent="0.3">
      <c r="B146" s="14"/>
      <c r="C146" s="34" t="s">
        <v>207</v>
      </c>
      <c r="D146" s="14"/>
      <c r="E146" s="14"/>
    </row>
  </sheetData>
  <mergeCells count="2">
    <mergeCell ref="B3:E3"/>
    <mergeCell ref="B108:E108"/>
  </mergeCells>
  <pageMargins left="0.59055118110236227" right="0.19685039370078741" top="0.78740157480314965" bottom="0.59055118110236227" header="0.19685039370078741" footer="0.1968503937007874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29"/>
  <sheetViews>
    <sheetView zoomScale="90" zoomScaleNormal="90" workbookViewId="0">
      <selection activeCell="B1" sqref="B1"/>
    </sheetView>
  </sheetViews>
  <sheetFormatPr defaultRowHeight="13.2" x14ac:dyDescent="0.3"/>
  <cols>
    <col min="1" max="1" width="1.5546875" style="3" customWidth="1"/>
    <col min="2" max="2" width="5.5546875" style="3" customWidth="1"/>
    <col min="3" max="3" width="37" style="3" customWidth="1"/>
    <col min="4" max="4" width="17" style="3" customWidth="1"/>
    <col min="5" max="6" width="13.33203125" style="3" customWidth="1"/>
    <col min="7" max="7" width="14.6640625" style="3" customWidth="1"/>
    <col min="8" max="8" width="16.109375" style="3" customWidth="1"/>
    <col min="9" max="9" width="14.33203125" style="3" customWidth="1"/>
    <col min="10" max="10" width="17.5546875" style="3" customWidth="1"/>
    <col min="11" max="11" width="17.33203125" style="3" customWidth="1"/>
    <col min="12" max="12" width="1.5546875" style="3" customWidth="1"/>
    <col min="13" max="16384" width="8.88671875" style="3"/>
  </cols>
  <sheetData>
    <row r="2" spans="2:11" x14ac:dyDescent="0.3">
      <c r="B2" s="35" t="s">
        <v>150</v>
      </c>
      <c r="C2" s="35"/>
      <c r="D2" s="35"/>
      <c r="E2" s="35"/>
      <c r="F2" s="35"/>
      <c r="G2" s="35"/>
      <c r="H2" s="35"/>
      <c r="I2" s="35"/>
      <c r="J2" s="35"/>
      <c r="K2" s="35"/>
    </row>
    <row r="4" spans="2:11" x14ac:dyDescent="0.3">
      <c r="B4" s="4" t="str">
        <f>'СБТ, ОДТ'!B5</f>
        <v xml:space="preserve">        "Хөвсгөл Геологи" ХК         </v>
      </c>
      <c r="E4" s="5"/>
      <c r="K4" s="5" t="str">
        <f>'СБТ, ОДТ'!E5</f>
        <v>2020 оны 12 -р сарын 31 -ны өдөр</v>
      </c>
    </row>
    <row r="5" spans="2:11" s="2" customFormat="1" ht="12" x14ac:dyDescent="0.3">
      <c r="B5" s="2" t="s">
        <v>200</v>
      </c>
    </row>
    <row r="6" spans="2:11" s="2" customFormat="1" ht="12" x14ac:dyDescent="0.3">
      <c r="K6" s="1" t="s">
        <v>113</v>
      </c>
    </row>
    <row r="7" spans="2:11" s="8" customFormat="1" ht="60" customHeight="1" x14ac:dyDescent="0.3">
      <c r="B7" s="6" t="s">
        <v>143</v>
      </c>
      <c r="C7" s="7" t="s">
        <v>2</v>
      </c>
      <c r="D7" s="7" t="s">
        <v>90</v>
      </c>
      <c r="E7" s="6" t="s">
        <v>105</v>
      </c>
      <c r="F7" s="6" t="s">
        <v>106</v>
      </c>
      <c r="G7" s="6" t="s">
        <v>107</v>
      </c>
      <c r="H7" s="6" t="s">
        <v>108</v>
      </c>
      <c r="I7" s="6" t="s">
        <v>109</v>
      </c>
      <c r="J7" s="6" t="s">
        <v>110</v>
      </c>
      <c r="K7" s="7" t="s">
        <v>144</v>
      </c>
    </row>
    <row r="8" spans="2:11" s="11" customFormat="1" x14ac:dyDescent="0.3">
      <c r="B8" s="7">
        <v>1</v>
      </c>
      <c r="C8" s="9" t="s">
        <v>208</v>
      </c>
      <c r="D8" s="28">
        <v>14395000</v>
      </c>
      <c r="E8" s="28"/>
      <c r="F8" s="28">
        <v>41604100</v>
      </c>
      <c r="G8" s="28">
        <v>268174900</v>
      </c>
      <c r="H8" s="28"/>
      <c r="I8" s="28">
        <v>225341000</v>
      </c>
      <c r="J8" s="28">
        <v>492759454.80000001</v>
      </c>
      <c r="K8" s="28">
        <f>D8-E8+F8+G8+H8+I8+J8</f>
        <v>1042274454.8</v>
      </c>
    </row>
    <row r="9" spans="2:11" ht="26.4" x14ac:dyDescent="0.3">
      <c r="B9" s="15">
        <v>2</v>
      </c>
      <c r="C9" s="13" t="s">
        <v>145</v>
      </c>
      <c r="D9" s="22"/>
      <c r="E9" s="22"/>
      <c r="F9" s="22"/>
      <c r="G9" s="22"/>
      <c r="H9" s="22"/>
      <c r="I9" s="22"/>
      <c r="J9" s="22"/>
      <c r="K9" s="22">
        <f t="shared" ref="K9:K23" si="0">D9-E9+F9+G9+H9+I9+J9</f>
        <v>0</v>
      </c>
    </row>
    <row r="10" spans="2:11" s="11" customFormat="1" x14ac:dyDescent="0.3">
      <c r="B10" s="7">
        <v>3</v>
      </c>
      <c r="C10" s="9" t="s">
        <v>146</v>
      </c>
      <c r="D10" s="28">
        <f>D8+D9</f>
        <v>14395000</v>
      </c>
      <c r="E10" s="28">
        <f t="shared" ref="E10:J10" si="1">E8+E9</f>
        <v>0</v>
      </c>
      <c r="F10" s="28">
        <f t="shared" si="1"/>
        <v>41604100</v>
      </c>
      <c r="G10" s="28">
        <f t="shared" si="1"/>
        <v>268174900</v>
      </c>
      <c r="H10" s="28">
        <f t="shared" si="1"/>
        <v>0</v>
      </c>
      <c r="I10" s="28">
        <f t="shared" si="1"/>
        <v>225341000</v>
      </c>
      <c r="J10" s="28">
        <f t="shared" si="1"/>
        <v>492759454.80000001</v>
      </c>
      <c r="K10" s="28">
        <f>D10-E10+F10+G10+H10+I10+J10</f>
        <v>1042274454.8</v>
      </c>
    </row>
    <row r="11" spans="2:11" x14ac:dyDescent="0.3">
      <c r="B11" s="15">
        <v>4</v>
      </c>
      <c r="C11" s="12" t="s">
        <v>136</v>
      </c>
      <c r="D11" s="22"/>
      <c r="E11" s="22"/>
      <c r="F11" s="22"/>
      <c r="G11" s="22"/>
      <c r="H11" s="22"/>
      <c r="I11" s="22"/>
      <c r="J11" s="22">
        <v>321014402.64999998</v>
      </c>
      <c r="K11" s="22">
        <f t="shared" si="0"/>
        <v>321014402.64999998</v>
      </c>
    </row>
    <row r="12" spans="2:11" x14ac:dyDescent="0.3">
      <c r="B12" s="15">
        <v>5</v>
      </c>
      <c r="C12" s="12" t="s">
        <v>137</v>
      </c>
      <c r="D12" s="22"/>
      <c r="E12" s="22"/>
      <c r="F12" s="22"/>
      <c r="G12" s="22"/>
      <c r="H12" s="22"/>
      <c r="I12" s="22"/>
      <c r="J12" s="22"/>
      <c r="K12" s="22">
        <f t="shared" si="0"/>
        <v>0</v>
      </c>
    </row>
    <row r="13" spans="2:11" x14ac:dyDescent="0.3">
      <c r="B13" s="15">
        <v>6</v>
      </c>
      <c r="C13" s="12" t="s">
        <v>147</v>
      </c>
      <c r="D13" s="22"/>
      <c r="E13" s="22"/>
      <c r="F13" s="22"/>
      <c r="G13" s="22"/>
      <c r="H13" s="22"/>
      <c r="I13" s="22"/>
      <c r="J13" s="22"/>
      <c r="K13" s="22">
        <f t="shared" si="0"/>
        <v>0</v>
      </c>
    </row>
    <row r="14" spans="2:11" x14ac:dyDescent="0.3">
      <c r="B14" s="15">
        <v>7</v>
      </c>
      <c r="C14" s="12" t="s">
        <v>148</v>
      </c>
      <c r="D14" s="22"/>
      <c r="E14" s="22"/>
      <c r="F14" s="22"/>
      <c r="G14" s="22"/>
      <c r="H14" s="22"/>
      <c r="I14" s="22"/>
      <c r="J14" s="22"/>
      <c r="K14" s="22">
        <f t="shared" si="0"/>
        <v>0</v>
      </c>
    </row>
    <row r="15" spans="2:11" x14ac:dyDescent="0.3">
      <c r="B15" s="15">
        <v>8</v>
      </c>
      <c r="C15" s="13" t="s">
        <v>149</v>
      </c>
      <c r="D15" s="22"/>
      <c r="E15" s="22"/>
      <c r="F15" s="22"/>
      <c r="G15" s="22"/>
      <c r="H15" s="22"/>
      <c r="I15" s="22"/>
      <c r="J15" s="22"/>
      <c r="K15" s="22">
        <f t="shared" si="0"/>
        <v>0</v>
      </c>
    </row>
    <row r="16" spans="2:11" s="11" customFormat="1" x14ac:dyDescent="0.3">
      <c r="B16" s="7">
        <v>9</v>
      </c>
      <c r="C16" s="9" t="s">
        <v>202</v>
      </c>
      <c r="D16" s="28">
        <f>D10+D11+D12+D13-D14+D15</f>
        <v>14395000</v>
      </c>
      <c r="E16" s="28">
        <f t="shared" ref="E16:J16" si="2">E10+E11+E12+E13-E14+E15</f>
        <v>0</v>
      </c>
      <c r="F16" s="28">
        <f t="shared" si="2"/>
        <v>41604100</v>
      </c>
      <c r="G16" s="28">
        <f t="shared" si="2"/>
        <v>268174900</v>
      </c>
      <c r="H16" s="28">
        <f t="shared" si="2"/>
        <v>0</v>
      </c>
      <c r="I16" s="28">
        <f t="shared" si="2"/>
        <v>225341000</v>
      </c>
      <c r="J16" s="28">
        <f t="shared" si="2"/>
        <v>813773857.45000005</v>
      </c>
      <c r="K16" s="28">
        <f>K10+K11+K12+K13-K14+K15+K9+K8</f>
        <v>2405563312.25</v>
      </c>
    </row>
    <row r="17" spans="2:11" ht="26.4" x14ac:dyDescent="0.3">
      <c r="B17" s="15">
        <v>2</v>
      </c>
      <c r="C17" s="13" t="s">
        <v>145</v>
      </c>
      <c r="D17" s="22"/>
      <c r="E17" s="22"/>
      <c r="F17" s="22"/>
      <c r="G17" s="22"/>
      <c r="H17" s="22"/>
      <c r="I17" s="22"/>
      <c r="J17" s="22"/>
      <c r="K17" s="22">
        <f t="shared" si="0"/>
        <v>0</v>
      </c>
    </row>
    <row r="18" spans="2:11" s="11" customFormat="1" x14ac:dyDescent="0.3">
      <c r="B18" s="7">
        <v>3</v>
      </c>
      <c r="C18" s="9" t="s">
        <v>146</v>
      </c>
      <c r="D18" s="28">
        <f>D16+D17</f>
        <v>14395000</v>
      </c>
      <c r="E18" s="28">
        <f t="shared" ref="E18:J18" si="3">E16+E17</f>
        <v>0</v>
      </c>
      <c r="F18" s="28">
        <f t="shared" si="3"/>
        <v>41604100</v>
      </c>
      <c r="G18" s="28">
        <f t="shared" si="3"/>
        <v>268174900</v>
      </c>
      <c r="H18" s="28">
        <f t="shared" si="3"/>
        <v>0</v>
      </c>
      <c r="I18" s="28">
        <f t="shared" si="3"/>
        <v>225341000</v>
      </c>
      <c r="J18" s="28">
        <f t="shared" si="3"/>
        <v>813773857.45000005</v>
      </c>
      <c r="K18" s="28">
        <f t="shared" si="0"/>
        <v>1363288857.45</v>
      </c>
    </row>
    <row r="19" spans="2:11" x14ac:dyDescent="0.3">
      <c r="B19" s="15">
        <v>4</v>
      </c>
      <c r="C19" s="12" t="s">
        <v>136</v>
      </c>
      <c r="D19" s="22"/>
      <c r="E19" s="22"/>
      <c r="F19" s="22"/>
      <c r="G19" s="22"/>
      <c r="H19" s="22"/>
      <c r="I19" s="22"/>
      <c r="J19" s="22">
        <v>11297151.17</v>
      </c>
      <c r="K19" s="22">
        <f>D19-E19+F19+G19+H19+I19+J19</f>
        <v>11297151.17</v>
      </c>
    </row>
    <row r="20" spans="2:11" x14ac:dyDescent="0.3">
      <c r="B20" s="15">
        <v>5</v>
      </c>
      <c r="C20" s="12" t="s">
        <v>137</v>
      </c>
      <c r="D20" s="22"/>
      <c r="E20" s="22"/>
      <c r="F20" s="22"/>
      <c r="G20" s="22"/>
      <c r="H20" s="22"/>
      <c r="I20" s="22"/>
      <c r="J20" s="22"/>
      <c r="K20" s="22">
        <f t="shared" si="0"/>
        <v>0</v>
      </c>
    </row>
    <row r="21" spans="2:11" x14ac:dyDescent="0.3">
      <c r="B21" s="15">
        <v>6</v>
      </c>
      <c r="C21" s="12" t="s">
        <v>147</v>
      </c>
      <c r="D21" s="22"/>
      <c r="E21" s="22"/>
      <c r="F21" s="22"/>
      <c r="G21" s="22"/>
      <c r="H21" s="22"/>
      <c r="I21" s="22"/>
      <c r="J21" s="22"/>
      <c r="K21" s="22">
        <f t="shared" si="0"/>
        <v>0</v>
      </c>
    </row>
    <row r="22" spans="2:11" x14ac:dyDescent="0.3">
      <c r="B22" s="15">
        <v>7</v>
      </c>
      <c r="C22" s="12" t="s">
        <v>148</v>
      </c>
      <c r="D22" s="22"/>
      <c r="E22" s="22"/>
      <c r="F22" s="22"/>
      <c r="G22" s="22"/>
      <c r="H22" s="22"/>
      <c r="I22" s="22"/>
      <c r="J22" s="22"/>
      <c r="K22" s="22">
        <f t="shared" si="0"/>
        <v>0</v>
      </c>
    </row>
    <row r="23" spans="2:11" x14ac:dyDescent="0.3">
      <c r="B23" s="15">
        <v>8</v>
      </c>
      <c r="C23" s="13" t="s">
        <v>149</v>
      </c>
      <c r="D23" s="33"/>
      <c r="E23" s="33"/>
      <c r="F23" s="33"/>
      <c r="G23" s="33"/>
      <c r="H23" s="33"/>
      <c r="I23" s="33"/>
      <c r="J23" s="22"/>
      <c r="K23" s="22">
        <f t="shared" si="0"/>
        <v>0</v>
      </c>
    </row>
    <row r="24" spans="2:11" s="11" customFormat="1" x14ac:dyDescent="0.3">
      <c r="B24" s="7">
        <v>9</v>
      </c>
      <c r="C24" s="9" t="s">
        <v>203</v>
      </c>
      <c r="D24" s="28">
        <f>D18+D19+D20+D21-D22+D23</f>
        <v>14395000</v>
      </c>
      <c r="E24" s="28">
        <f t="shared" ref="E24:J24" si="4">E18+E19+E20+E21-E22+E23</f>
        <v>0</v>
      </c>
      <c r="F24" s="28">
        <f t="shared" si="4"/>
        <v>41604100</v>
      </c>
      <c r="G24" s="28">
        <f t="shared" si="4"/>
        <v>268174900</v>
      </c>
      <c r="H24" s="28">
        <f t="shared" si="4"/>
        <v>0</v>
      </c>
      <c r="I24" s="28">
        <f t="shared" si="4"/>
        <v>225341000</v>
      </c>
      <c r="J24" s="28">
        <f t="shared" si="4"/>
        <v>825071008.62</v>
      </c>
      <c r="K24" s="28">
        <f>D24-E24+F24+G24+H24+I24+J24</f>
        <v>1374586008.6199999</v>
      </c>
    </row>
    <row r="25" spans="2:11" x14ac:dyDescent="0.3">
      <c r="K25" s="23"/>
    </row>
    <row r="27" spans="2:11" x14ac:dyDescent="0.3">
      <c r="B27" s="14"/>
      <c r="D27" s="34" t="s">
        <v>206</v>
      </c>
      <c r="J27" s="14"/>
      <c r="K27" s="14"/>
    </row>
    <row r="28" spans="2:11" x14ac:dyDescent="0.3">
      <c r="D28" s="34"/>
    </row>
    <row r="29" spans="2:11" x14ac:dyDescent="0.3">
      <c r="B29" s="14"/>
      <c r="D29" s="34" t="s">
        <v>207</v>
      </c>
      <c r="J29" s="14"/>
      <c r="K29" s="14"/>
    </row>
  </sheetData>
  <mergeCells count="1">
    <mergeCell ref="B2:K2"/>
  </mergeCells>
  <pageMargins left="0.39370078740157483" right="0.19685039370078741" top="0.98425196850393704" bottom="0.39370078740157483" header="0.19685039370078741" footer="0.19685039370078741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66"/>
  <sheetViews>
    <sheetView zoomScale="85" zoomScaleNormal="85" workbookViewId="0">
      <selection activeCell="B1" sqref="B1"/>
    </sheetView>
  </sheetViews>
  <sheetFormatPr defaultRowHeight="13.2" x14ac:dyDescent="0.3"/>
  <cols>
    <col min="1" max="1" width="1.5546875" style="3" customWidth="1"/>
    <col min="2" max="2" width="9.44140625" style="3" customWidth="1"/>
    <col min="3" max="3" width="65.77734375" style="3" bestFit="1" customWidth="1"/>
    <col min="4" max="4" width="15.88671875" style="3" customWidth="1"/>
    <col min="5" max="5" width="16.44140625" style="3" customWidth="1"/>
    <col min="6" max="6" width="1.5546875" style="3" customWidth="1"/>
    <col min="7" max="16384" width="8.88671875" style="3"/>
  </cols>
  <sheetData>
    <row r="2" spans="2:5" x14ac:dyDescent="0.3">
      <c r="B2" s="35" t="s">
        <v>169</v>
      </c>
      <c r="C2" s="35"/>
      <c r="D2" s="35"/>
      <c r="E2" s="35"/>
    </row>
    <row r="4" spans="2:5" x14ac:dyDescent="0.3">
      <c r="B4" s="4" t="str">
        <f>ӨӨТ!B4</f>
        <v xml:space="preserve">        "Хөвсгөл Геологи" ХК         </v>
      </c>
      <c r="E4" s="5" t="str">
        <f>'СБТ, ОДТ'!E5</f>
        <v>2020 оны 12 -р сарын 31 -ны өдөр</v>
      </c>
    </row>
    <row r="5" spans="2:5" s="2" customFormat="1" ht="12" x14ac:dyDescent="0.3">
      <c r="B5" s="2" t="s">
        <v>200</v>
      </c>
    </row>
    <row r="6" spans="2:5" s="2" customFormat="1" ht="12" x14ac:dyDescent="0.3">
      <c r="E6" s="1" t="s">
        <v>113</v>
      </c>
    </row>
    <row r="7" spans="2:5" s="8" customFormat="1" ht="26.4" x14ac:dyDescent="0.3">
      <c r="B7" s="6" t="s">
        <v>1</v>
      </c>
      <c r="C7" s="7" t="s">
        <v>2</v>
      </c>
      <c r="D7" s="6" t="s">
        <v>209</v>
      </c>
      <c r="E7" s="6" t="s">
        <v>210</v>
      </c>
    </row>
    <row r="8" spans="2:5" s="11" customFormat="1" x14ac:dyDescent="0.3">
      <c r="B8" s="7">
        <v>1</v>
      </c>
      <c r="C8" s="9" t="s">
        <v>151</v>
      </c>
      <c r="D8" s="10"/>
      <c r="E8" s="10"/>
    </row>
    <row r="9" spans="2:5" x14ac:dyDescent="0.3">
      <c r="B9" s="15">
        <v>1.1000000000000001</v>
      </c>
      <c r="C9" s="12" t="s">
        <v>152</v>
      </c>
      <c r="D9" s="22">
        <f>SUM(D10:D15)</f>
        <v>3812541946.3499999</v>
      </c>
      <c r="E9" s="22">
        <f>SUM(E10:E15)</f>
        <v>3812541946.3499999</v>
      </c>
    </row>
    <row r="10" spans="2:5" x14ac:dyDescent="0.3">
      <c r="B10" s="36"/>
      <c r="C10" s="12" t="s">
        <v>154</v>
      </c>
      <c r="D10" s="22">
        <v>3715241505.8800001</v>
      </c>
      <c r="E10" s="22">
        <v>3715241505.8800001</v>
      </c>
    </row>
    <row r="11" spans="2:5" x14ac:dyDescent="0.3">
      <c r="B11" s="37"/>
      <c r="C11" s="12" t="s">
        <v>155</v>
      </c>
      <c r="D11" s="22"/>
      <c r="E11" s="22"/>
    </row>
    <row r="12" spans="2:5" x14ac:dyDescent="0.3">
      <c r="B12" s="37"/>
      <c r="C12" s="12" t="s">
        <v>156</v>
      </c>
      <c r="D12" s="22"/>
      <c r="E12" s="22"/>
    </row>
    <row r="13" spans="2:5" x14ac:dyDescent="0.3">
      <c r="B13" s="37"/>
      <c r="C13" s="12" t="s">
        <v>157</v>
      </c>
      <c r="D13" s="22">
        <v>97300440.469999999</v>
      </c>
      <c r="E13" s="22">
        <v>97300440.469999999</v>
      </c>
    </row>
    <row r="14" spans="2:5" x14ac:dyDescent="0.3">
      <c r="B14" s="37"/>
      <c r="C14" s="12" t="s">
        <v>158</v>
      </c>
      <c r="D14" s="22"/>
      <c r="E14" s="22"/>
    </row>
    <row r="15" spans="2:5" x14ac:dyDescent="0.3">
      <c r="B15" s="38"/>
      <c r="C15" s="12" t="s">
        <v>159</v>
      </c>
      <c r="D15" s="22"/>
      <c r="E15" s="22"/>
    </row>
    <row r="16" spans="2:5" x14ac:dyDescent="0.3">
      <c r="B16" s="15">
        <v>1.2</v>
      </c>
      <c r="C16" s="12" t="s">
        <v>153</v>
      </c>
      <c r="D16" s="22">
        <f>SUM(D17:D25)</f>
        <v>5582364381.0900002</v>
      </c>
      <c r="E16" s="22">
        <f>SUM(E17:E25)</f>
        <v>5582364381.0900002</v>
      </c>
    </row>
    <row r="17" spans="2:5" x14ac:dyDescent="0.3">
      <c r="B17" s="36"/>
      <c r="C17" s="12" t="s">
        <v>160</v>
      </c>
      <c r="D17" s="22">
        <v>172879696</v>
      </c>
      <c r="E17" s="22">
        <v>172879696</v>
      </c>
    </row>
    <row r="18" spans="2:5" x14ac:dyDescent="0.3">
      <c r="B18" s="37"/>
      <c r="C18" s="12" t="s">
        <v>161</v>
      </c>
      <c r="D18" s="22">
        <v>21464255.84</v>
      </c>
      <c r="E18" s="22">
        <v>21464255.84</v>
      </c>
    </row>
    <row r="19" spans="2:5" x14ac:dyDescent="0.3">
      <c r="B19" s="37"/>
      <c r="C19" s="12" t="s">
        <v>162</v>
      </c>
      <c r="D19" s="22">
        <v>4810330376.21</v>
      </c>
      <c r="E19" s="22">
        <v>4810330376.21</v>
      </c>
    </row>
    <row r="20" spans="2:5" x14ac:dyDescent="0.3">
      <c r="B20" s="37"/>
      <c r="C20" s="12" t="s">
        <v>163</v>
      </c>
      <c r="D20" s="22"/>
      <c r="E20" s="22"/>
    </row>
    <row r="21" spans="2:5" x14ac:dyDescent="0.3">
      <c r="B21" s="37"/>
      <c r="C21" s="12" t="s">
        <v>164</v>
      </c>
      <c r="D21" s="22"/>
      <c r="E21" s="22"/>
    </row>
    <row r="22" spans="2:5" x14ac:dyDescent="0.3">
      <c r="B22" s="37"/>
      <c r="C22" s="12" t="s">
        <v>165</v>
      </c>
      <c r="D22" s="22">
        <v>752.75</v>
      </c>
      <c r="E22" s="22">
        <v>752.75</v>
      </c>
    </row>
    <row r="23" spans="2:5" x14ac:dyDescent="0.3">
      <c r="B23" s="37"/>
      <c r="C23" s="12" t="s">
        <v>166</v>
      </c>
      <c r="D23" s="22">
        <v>558120091.52999997</v>
      </c>
      <c r="E23" s="22">
        <v>558120091.52999997</v>
      </c>
    </row>
    <row r="24" spans="2:5" x14ac:dyDescent="0.3">
      <c r="B24" s="37"/>
      <c r="C24" s="12" t="s">
        <v>167</v>
      </c>
      <c r="D24" s="22">
        <v>49725</v>
      </c>
      <c r="E24" s="22">
        <v>49725</v>
      </c>
    </row>
    <row r="25" spans="2:5" x14ac:dyDescent="0.3">
      <c r="B25" s="38"/>
      <c r="C25" s="12" t="s">
        <v>168</v>
      </c>
      <c r="D25" s="22">
        <v>19519483.760000002</v>
      </c>
      <c r="E25" s="22">
        <v>19519483.760000002</v>
      </c>
    </row>
    <row r="26" spans="2:5" s="11" customFormat="1" x14ac:dyDescent="0.3">
      <c r="B26" s="7">
        <v>1.3</v>
      </c>
      <c r="C26" s="9" t="s">
        <v>170</v>
      </c>
      <c r="D26" s="28">
        <f>D9-D16</f>
        <v>-1769822434.7400002</v>
      </c>
      <c r="E26" s="28">
        <f>E9-E16</f>
        <v>-1769822434.7400002</v>
      </c>
    </row>
    <row r="27" spans="2:5" s="11" customFormat="1" x14ac:dyDescent="0.3">
      <c r="B27" s="7">
        <v>2</v>
      </c>
      <c r="C27" s="9" t="s">
        <v>171</v>
      </c>
      <c r="D27" s="28"/>
      <c r="E27" s="28"/>
    </row>
    <row r="28" spans="2:5" x14ac:dyDescent="0.3">
      <c r="B28" s="15">
        <v>2.1</v>
      </c>
      <c r="C28" s="12" t="s">
        <v>152</v>
      </c>
      <c r="D28" s="22">
        <f>SUM(D29:D35)</f>
        <v>82559446.099999994</v>
      </c>
      <c r="E28" s="22">
        <f>SUM(E29:E35)</f>
        <v>82559446.099999994</v>
      </c>
    </row>
    <row r="29" spans="2:5" x14ac:dyDescent="0.3">
      <c r="B29" s="36"/>
      <c r="C29" s="12" t="s">
        <v>172</v>
      </c>
      <c r="D29" s="22"/>
      <c r="E29" s="22"/>
    </row>
    <row r="30" spans="2:5" x14ac:dyDescent="0.3">
      <c r="B30" s="37"/>
      <c r="C30" s="12" t="s">
        <v>173</v>
      </c>
      <c r="D30" s="22"/>
      <c r="E30" s="22"/>
    </row>
    <row r="31" spans="2:5" x14ac:dyDescent="0.3">
      <c r="B31" s="37"/>
      <c r="C31" s="12" t="s">
        <v>175</v>
      </c>
      <c r="D31" s="22"/>
      <c r="E31" s="22"/>
    </row>
    <row r="32" spans="2:5" x14ac:dyDescent="0.3">
      <c r="B32" s="37"/>
      <c r="C32" s="12" t="s">
        <v>176</v>
      </c>
      <c r="D32" s="22"/>
      <c r="E32" s="22"/>
    </row>
    <row r="33" spans="2:5" x14ac:dyDescent="0.3">
      <c r="B33" s="37"/>
      <c r="C33" s="12" t="s">
        <v>174</v>
      </c>
      <c r="D33" s="22"/>
      <c r="E33" s="22"/>
    </row>
    <row r="34" spans="2:5" x14ac:dyDescent="0.3">
      <c r="B34" s="37"/>
      <c r="C34" s="12" t="s">
        <v>177</v>
      </c>
      <c r="D34" s="22">
        <v>82559446.099999994</v>
      </c>
      <c r="E34" s="22">
        <v>82559446.099999994</v>
      </c>
    </row>
    <row r="35" spans="2:5" x14ac:dyDescent="0.3">
      <c r="B35" s="37"/>
      <c r="C35" s="13" t="s">
        <v>178</v>
      </c>
      <c r="D35" s="22"/>
      <c r="E35" s="22"/>
    </row>
    <row r="36" spans="2:5" x14ac:dyDescent="0.3">
      <c r="B36" s="38"/>
      <c r="C36" s="12"/>
      <c r="D36" s="22"/>
      <c r="E36" s="22"/>
    </row>
    <row r="37" spans="2:5" x14ac:dyDescent="0.3">
      <c r="B37" s="15">
        <v>2.2000000000000002</v>
      </c>
      <c r="C37" s="12" t="s">
        <v>153</v>
      </c>
      <c r="D37" s="22">
        <f>SUM(D38:D43)</f>
        <v>0</v>
      </c>
      <c r="E37" s="22">
        <f>SUM(E38:E43)</f>
        <v>0</v>
      </c>
    </row>
    <row r="38" spans="2:5" x14ac:dyDescent="0.3">
      <c r="B38" s="36"/>
      <c r="C38" s="12" t="s">
        <v>179</v>
      </c>
      <c r="D38" s="22"/>
      <c r="E38" s="22"/>
    </row>
    <row r="39" spans="2:5" x14ac:dyDescent="0.3">
      <c r="B39" s="37"/>
      <c r="C39" s="12" t="s">
        <v>180</v>
      </c>
      <c r="D39" s="22"/>
      <c r="E39" s="22"/>
    </row>
    <row r="40" spans="2:5" x14ac:dyDescent="0.3">
      <c r="B40" s="37"/>
      <c r="C40" s="12" t="s">
        <v>181</v>
      </c>
      <c r="D40" s="22"/>
      <c r="E40" s="22"/>
    </row>
    <row r="41" spans="2:5" x14ac:dyDescent="0.3">
      <c r="B41" s="37"/>
      <c r="C41" s="12" t="s">
        <v>182</v>
      </c>
      <c r="D41" s="22"/>
      <c r="E41" s="22"/>
    </row>
    <row r="42" spans="2:5" x14ac:dyDescent="0.3">
      <c r="B42" s="37"/>
      <c r="C42" s="12" t="s">
        <v>183</v>
      </c>
      <c r="D42" s="22"/>
      <c r="E42" s="22"/>
    </row>
    <row r="43" spans="2:5" x14ac:dyDescent="0.3">
      <c r="B43" s="38"/>
      <c r="C43" s="12"/>
      <c r="D43" s="22"/>
      <c r="E43" s="22"/>
    </row>
    <row r="44" spans="2:5" s="11" customFormat="1" x14ac:dyDescent="0.3">
      <c r="B44" s="7">
        <v>2.2999999999999998</v>
      </c>
      <c r="C44" s="9" t="s">
        <v>184</v>
      </c>
      <c r="D44" s="28">
        <f>D28-D37</f>
        <v>82559446.099999994</v>
      </c>
      <c r="E44" s="28">
        <f>E28-E37</f>
        <v>82559446.099999994</v>
      </c>
    </row>
    <row r="45" spans="2:5" s="11" customFormat="1" x14ac:dyDescent="0.3">
      <c r="B45" s="7">
        <v>3</v>
      </c>
      <c r="C45" s="9" t="s">
        <v>185</v>
      </c>
      <c r="D45" s="28"/>
      <c r="E45" s="28"/>
    </row>
    <row r="46" spans="2:5" x14ac:dyDescent="0.3">
      <c r="B46" s="15">
        <v>3.1</v>
      </c>
      <c r="C46" s="12" t="s">
        <v>152</v>
      </c>
      <c r="D46" s="22">
        <f>SUM(D47:D50)</f>
        <v>0</v>
      </c>
      <c r="E46" s="22">
        <f>SUM(E47:E50)</f>
        <v>0</v>
      </c>
    </row>
    <row r="47" spans="2:5" x14ac:dyDescent="0.3">
      <c r="B47" s="36"/>
      <c r="C47" s="12" t="s">
        <v>186</v>
      </c>
      <c r="D47" s="22"/>
      <c r="E47" s="22"/>
    </row>
    <row r="48" spans="2:5" x14ac:dyDescent="0.3">
      <c r="B48" s="37"/>
      <c r="C48" s="12" t="s">
        <v>187</v>
      </c>
      <c r="D48" s="22"/>
      <c r="E48" s="22"/>
    </row>
    <row r="49" spans="2:5" x14ac:dyDescent="0.3">
      <c r="B49" s="37"/>
      <c r="C49" s="12" t="s">
        <v>188</v>
      </c>
      <c r="D49" s="22"/>
      <c r="E49" s="22"/>
    </row>
    <row r="50" spans="2:5" x14ac:dyDescent="0.3">
      <c r="B50" s="38"/>
      <c r="C50" s="12"/>
      <c r="D50" s="22"/>
      <c r="E50" s="22"/>
    </row>
    <row r="51" spans="2:5" x14ac:dyDescent="0.3">
      <c r="B51" s="15">
        <v>3.2</v>
      </c>
      <c r="C51" s="12" t="s">
        <v>153</v>
      </c>
      <c r="D51" s="22">
        <f>SUM(D52:D56)</f>
        <v>0</v>
      </c>
      <c r="E51" s="22">
        <f>SUM(E52:E56)</f>
        <v>0</v>
      </c>
    </row>
    <row r="52" spans="2:5" x14ac:dyDescent="0.3">
      <c r="B52" s="36"/>
      <c r="C52" s="12" t="s">
        <v>189</v>
      </c>
      <c r="D52" s="22"/>
      <c r="E52" s="22"/>
    </row>
    <row r="53" spans="2:5" x14ac:dyDescent="0.3">
      <c r="B53" s="37"/>
      <c r="C53" s="12" t="s">
        <v>190</v>
      </c>
      <c r="D53" s="22"/>
      <c r="E53" s="22"/>
    </row>
    <row r="54" spans="2:5" x14ac:dyDescent="0.3">
      <c r="B54" s="37"/>
      <c r="C54" s="12" t="s">
        <v>191</v>
      </c>
      <c r="D54" s="22"/>
      <c r="E54" s="22"/>
    </row>
    <row r="55" spans="2:5" x14ac:dyDescent="0.3">
      <c r="B55" s="37"/>
      <c r="C55" s="12" t="s">
        <v>192</v>
      </c>
      <c r="D55" s="22"/>
      <c r="E55" s="22"/>
    </row>
    <row r="56" spans="2:5" x14ac:dyDescent="0.3">
      <c r="B56" s="38"/>
      <c r="C56" s="12"/>
      <c r="D56" s="22"/>
      <c r="E56" s="22"/>
    </row>
    <row r="57" spans="2:5" s="11" customFormat="1" x14ac:dyDescent="0.3">
      <c r="B57" s="7">
        <v>3.3</v>
      </c>
      <c r="C57" s="9" t="s">
        <v>193</v>
      </c>
      <c r="D57" s="28">
        <f>D46-D51</f>
        <v>0</v>
      </c>
      <c r="E57" s="28">
        <f>E46-E51</f>
        <v>0</v>
      </c>
    </row>
    <row r="58" spans="2:5" s="11" customFormat="1" x14ac:dyDescent="0.3">
      <c r="B58" s="7">
        <v>4</v>
      </c>
      <c r="C58" s="9" t="s">
        <v>194</v>
      </c>
      <c r="D58" s="28">
        <f>D26+D44+D57</f>
        <v>-1687262988.6400003</v>
      </c>
      <c r="E58" s="28">
        <f>E26+E44+E57</f>
        <v>-1687262988.6400003</v>
      </c>
    </row>
    <row r="59" spans="2:5" s="11" customFormat="1" x14ac:dyDescent="0.3">
      <c r="B59" s="7">
        <v>5</v>
      </c>
      <c r="C59" s="9" t="s">
        <v>195</v>
      </c>
      <c r="D59" s="28">
        <v>4093795414.6399999</v>
      </c>
      <c r="E59" s="28">
        <v>4093795414.6399999</v>
      </c>
    </row>
    <row r="60" spans="2:5" s="11" customFormat="1" x14ac:dyDescent="0.3">
      <c r="B60" s="7">
        <v>6</v>
      </c>
      <c r="C60" s="9" t="s">
        <v>196</v>
      </c>
      <c r="D60" s="28">
        <f>D58+D59</f>
        <v>2406532425.9999995</v>
      </c>
      <c r="E60" s="28">
        <f>E58+E59</f>
        <v>2406532425.9999995</v>
      </c>
    </row>
    <row r="61" spans="2:5" x14ac:dyDescent="0.3">
      <c r="D61" s="18"/>
      <c r="E61" s="18"/>
    </row>
    <row r="62" spans="2:5" x14ac:dyDescent="0.3">
      <c r="E62" s="23"/>
    </row>
    <row r="63" spans="2:5" x14ac:dyDescent="0.3">
      <c r="B63" s="14"/>
      <c r="C63" s="34" t="s">
        <v>206</v>
      </c>
      <c r="D63" s="34"/>
      <c r="E63" s="14"/>
    </row>
    <row r="64" spans="2:5" x14ac:dyDescent="0.3">
      <c r="C64" s="34"/>
      <c r="D64" s="34"/>
    </row>
    <row r="65" spans="2:5" x14ac:dyDescent="0.3">
      <c r="B65" s="14"/>
      <c r="C65" s="34" t="s">
        <v>207</v>
      </c>
      <c r="D65" s="34"/>
      <c r="E65" s="14"/>
    </row>
    <row r="66" spans="2:5" x14ac:dyDescent="0.3">
      <c r="C66" s="34"/>
      <c r="D66" s="34"/>
    </row>
  </sheetData>
  <mergeCells count="7">
    <mergeCell ref="B2:E2"/>
    <mergeCell ref="B10:B15"/>
    <mergeCell ref="B17:B25"/>
    <mergeCell ref="B29:B36"/>
    <mergeCell ref="B38:B43"/>
    <mergeCell ref="B47:B50"/>
    <mergeCell ref="B52:B56"/>
  </mergeCells>
  <pageMargins left="0.59055118110236227" right="0.19685039370078741" top="0.59055118110236227" bottom="0.19685039370078741" header="0.19685039370078741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СБТ, ОДТ</vt:lpstr>
      <vt:lpstr>ӨӨТ</vt:lpstr>
      <vt:lpstr>МГТ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2021-02-26T03:03:30Z</cp:lastPrinted>
  <dcterms:created xsi:type="dcterms:W3CDTF">2018-03-20T13:15:48Z</dcterms:created>
  <dcterms:modified xsi:type="dcterms:W3CDTF">2021-03-23T03:51:19Z</dcterms:modified>
</cp:coreProperties>
</file>