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unkhjargal.e\Documents\Web tailan\"/>
    </mc:Choice>
  </mc:AlternateContent>
  <xr:revisionPtr revIDLastSave="0" documentId="13_ncr:1_{9B06C16C-583B-4887-A741-3676F3E0CC00}" xr6:coauthVersionLast="45" xr6:coauthVersionMax="45" xr10:uidLastSave="{00000000-0000-0000-0000-000000000000}"/>
  <bookViews>
    <workbookView xWindow="-20610" yWindow="2415" windowWidth="20730" windowHeight="11760" xr2:uid="{00000000-000D-0000-FFFF-FFFF00000000}"/>
  </bookViews>
  <sheets>
    <sheet name="BS" sheetId="1" r:id="rId1"/>
    <sheet name="IS" sheetId="2" r:id="rId2"/>
    <sheet name="CFS" sheetId="11" r:id="rId3"/>
    <sheet name="ES" sheetId="12" r:id="rId4"/>
  </sheets>
  <externalReferences>
    <externalReference r:id="rId5"/>
    <externalReference r:id="rId6"/>
    <externalReference r:id="rId7"/>
  </externalReferences>
  <definedNames>
    <definedName name="_ddd1" hidden="1">{#N/A,#N/A,TRUE,"MRZBN007"}</definedName>
    <definedName name="_ddd2" hidden="1">{#N/A,#N/A,TRUE,"MRZBN007"}</definedName>
    <definedName name="_eee1" hidden="1">{#N/A,#N/A,TRUE,"MRZBN007"}</definedName>
    <definedName name="_eee2" hidden="1">{#N/A,#N/A,TRUE,"MRZBN007"}</definedName>
    <definedName name="_fff3" hidden="1">{#N/A,#N/A,TRUE,"MRZBN007"}</definedName>
    <definedName name="_Rel1">[1]List!$G$4:$G$8</definedName>
    <definedName name="B">{#N/A,#N/A,TRUE,"MRZBN007"}</definedName>
    <definedName name="ç500">#REF!</definedName>
    <definedName name="class">[1]List!$A$3:$A$8</definedName>
    <definedName name="colsec">[1]List!$B$3:$B$17</definedName>
    <definedName name="colsubsec">[1]List!$C$3:$C$15</definedName>
    <definedName name="currency">[1]List!$D$3:$D$33</definedName>
    <definedName name="ddd" hidden="1">{#N/A,#N/A,TRUE,"MRZBN007"}</definedName>
    <definedName name="eee" hidden="1">{#N/A,#N/A,TRUE,"MRZBN007"}</definedName>
    <definedName name="fff" hidden="1">{#N/A,#N/A,TRUE,"MRZBN007"}</definedName>
    <definedName name="Loan">[1]List!$I$3:$I$7</definedName>
    <definedName name="Multiple.Assets">'[2]Drop down list'!$F$3:$F$7</definedName>
    <definedName name="multiple1">[2]Namelist!$B$3:$B$8</definedName>
    <definedName name="offbal">[1]List!$H$3:$H$10</definedName>
    <definedName name="_xlnm.Print_Area" localSheetId="1">IS!$B$1:$E$47</definedName>
    <definedName name="Rationale">#REF!</definedName>
    <definedName name="rationale1">#REF!</definedName>
    <definedName name="Rel">[1]List!$G$3:$G$8</definedName>
    <definedName name="rrr" hidden="1">{#N/A,#N/A,TRUE,"MRZBN007"}</definedName>
    <definedName name="sector">[1]List!$E$3:$E$24</definedName>
    <definedName name="subsec">[1]List!$F$3:$F$102</definedName>
    <definedName name="û505">#REF!</definedName>
    <definedName name="wrn.pr." hidden="1">{#N/A,#N/A,TRUE,"MRZBN007"}</definedName>
    <definedName name="wrn1.pr." hidden="1">{#N/A,#N/A,TRUE,"MRZBN007"}</definedName>
    <definedName name="Үндэслэл">#REF!</definedName>
    <definedName name="ФЦ">[3]List!$A$3:$A$8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J20" i="12"/>
  <c r="J22" i="12"/>
  <c r="J16" i="12"/>
  <c r="J7" i="12"/>
  <c r="E9" i="12"/>
  <c r="G9" i="12"/>
  <c r="J18" i="12"/>
  <c r="J14" i="12"/>
  <c r="J10" i="12"/>
  <c r="H9" i="12"/>
  <c r="F9" i="12"/>
  <c r="H15" i="12" l="1"/>
  <c r="H17" i="12" s="1"/>
  <c r="H23" i="12" s="1"/>
  <c r="J21" i="12"/>
  <c r="J13" i="12"/>
  <c r="G15" i="12"/>
  <c r="G17" i="12" s="1"/>
  <c r="G23" i="12" s="1"/>
  <c r="F15" i="12"/>
  <c r="F17" i="12" s="1"/>
  <c r="F23" i="12" s="1"/>
  <c r="J11" i="12"/>
  <c r="J12" i="12"/>
  <c r="J8" i="12"/>
  <c r="D9" i="12"/>
  <c r="D15" i="12" s="1"/>
  <c r="D17" i="12" s="1"/>
  <c r="D23" i="12" s="1"/>
  <c r="I9" i="12"/>
  <c r="I15" i="12" s="1"/>
  <c r="I17" i="12" s="1"/>
  <c r="I23" i="12" s="1"/>
  <c r="J23" i="12" s="1"/>
  <c r="E15" i="12"/>
  <c r="J9" i="12" l="1"/>
  <c r="E17" i="12"/>
  <c r="E23" i="12" s="1"/>
  <c r="J15" i="12"/>
  <c r="J17" i="12" l="1"/>
  <c r="E64" i="11" l="1"/>
  <c r="E71" i="11" s="1"/>
  <c r="E58" i="11"/>
  <c r="E46" i="11"/>
  <c r="E35" i="11"/>
  <c r="E27" i="11"/>
  <c r="E17" i="11"/>
  <c r="E9" i="11"/>
  <c r="E56" i="11" l="1"/>
  <c r="E73" i="11" s="1"/>
  <c r="E75" i="11" s="1"/>
  <c r="E33" i="11"/>
</calcChain>
</file>

<file path=xl/sharedStrings.xml><?xml version="1.0" encoding="utf-8"?>
<sst xmlns="http://schemas.openxmlformats.org/spreadsheetml/2006/main" count="252" uniqueCount="227">
  <si>
    <t xml:space="preserve">Балансын зүйл </t>
  </si>
  <si>
    <t xml:space="preserve">Мөнгө ба түүнтэй адилтгах хөрөнгө </t>
  </si>
  <si>
    <t xml:space="preserve">Хөрөнгө оруулалт </t>
  </si>
  <si>
    <t>Зээл (цэвэр дүнгээр)</t>
  </si>
  <si>
    <t>1.4.1</t>
  </si>
  <si>
    <t xml:space="preserve">Хэвийн зээл </t>
  </si>
  <si>
    <t>1.4.2</t>
  </si>
  <si>
    <t>1.4.3</t>
  </si>
  <si>
    <t>1.4.4</t>
  </si>
  <si>
    <t>1.4.5</t>
  </si>
  <si>
    <t>Зээлд хуримтлуулж тооцсон хүүгийн авлага</t>
  </si>
  <si>
    <t xml:space="preserve">Зээлийн эрсдэлийн сан </t>
  </si>
  <si>
    <t xml:space="preserve">Дериватив санхүүгийн хөрөнгө </t>
  </si>
  <si>
    <t>Борлуулах зориулалттай хөрөнгө</t>
  </si>
  <si>
    <t xml:space="preserve">Биет бус хөрөнгө </t>
  </si>
  <si>
    <t xml:space="preserve">Нийт хөрөнгийн дүн </t>
  </si>
  <si>
    <t xml:space="preserve">Хадгаламж </t>
  </si>
  <si>
    <t xml:space="preserve">Банк, санхүүгийн байгууллагаас татсан эх үүсвэр </t>
  </si>
  <si>
    <t xml:space="preserve">Бусад эх үүсвэр </t>
  </si>
  <si>
    <t xml:space="preserve">Дериватив санхүүгийн өр төлбөр </t>
  </si>
  <si>
    <t xml:space="preserve">Бусад санхүүгийн бус өр төлбөр </t>
  </si>
  <si>
    <t xml:space="preserve">Нийт өр төлбөрийн дүн </t>
  </si>
  <si>
    <t xml:space="preserve">Хувь нийлүүлсэн хөрөнгө </t>
  </si>
  <si>
    <t xml:space="preserve">Нэмж төлөгдсөн капитал </t>
  </si>
  <si>
    <t xml:space="preserve">Халаасны хувьцаа </t>
  </si>
  <si>
    <t xml:space="preserve">Дахин үнэлгээний нэмэгдэл </t>
  </si>
  <si>
    <t xml:space="preserve">Хуримтлагдсан ашиг, алдагдал </t>
  </si>
  <si>
    <t>Бусад өөрийн хөрөнгө</t>
  </si>
  <si>
    <t xml:space="preserve">Өөрийн хөрөнгийн дүн </t>
  </si>
  <si>
    <t xml:space="preserve">Өр төлбөр ба өөрийн хөрөнгийн дүн  </t>
  </si>
  <si>
    <t>Орлого, зардлын зүйл</t>
  </si>
  <si>
    <t xml:space="preserve">Хүүгийн орлого </t>
  </si>
  <si>
    <t>Монголбанкинд байршуулсан хөрөнгийн</t>
  </si>
  <si>
    <t>Банк, санхүүгийн байгууллагад байршуулсан хөрөнгийн</t>
  </si>
  <si>
    <t>Үнэт цаасны</t>
  </si>
  <si>
    <t>Зээлийн</t>
  </si>
  <si>
    <t>Бусад хүүгийн орлого</t>
  </si>
  <si>
    <t xml:space="preserve">Хүүгийн зардал </t>
  </si>
  <si>
    <t>Харилцахад төлсөн хүү</t>
  </si>
  <si>
    <t>Хадгаламжинд төлсөн хүү</t>
  </si>
  <si>
    <t>Зээлийн хүүгийн зардал</t>
  </si>
  <si>
    <t>Үнэт цаасны хүүгийн зардал</t>
  </si>
  <si>
    <t xml:space="preserve">Бусад хүүгийн зардал  </t>
  </si>
  <si>
    <t>Эрсдэлийн сангийн зардал</t>
  </si>
  <si>
    <t>Бусад орлого</t>
  </si>
  <si>
    <t xml:space="preserve">Хүүгийн бус орлого  </t>
  </si>
  <si>
    <t>6.1.1</t>
  </si>
  <si>
    <t>Арилжааны орлого</t>
  </si>
  <si>
    <t>6.1.2</t>
  </si>
  <si>
    <t>Ханш, үнэлгээний тэгшитгэлийн орлого</t>
  </si>
  <si>
    <t>6.1.3</t>
  </si>
  <si>
    <t>Банкны бүтээгдэхүүнтэй холбоотой үйлчилгээний хураамж, шимтгэлийн орлого</t>
  </si>
  <si>
    <t>6.1.4</t>
  </si>
  <si>
    <t>Бусад хүүгийн бус орлого</t>
  </si>
  <si>
    <t>Бусад  орлого, олз</t>
  </si>
  <si>
    <t>Бусад зардал</t>
  </si>
  <si>
    <t xml:space="preserve">Хүүгийн бус зардал  </t>
  </si>
  <si>
    <t>7.1.1</t>
  </si>
  <si>
    <t>Бусад эрсдэлийн сангийн зардал</t>
  </si>
  <si>
    <t>7.1.2</t>
  </si>
  <si>
    <t>Арилжааны зардал</t>
  </si>
  <si>
    <t>7.1.3</t>
  </si>
  <si>
    <t>Ханш, үнэлгээний тэгшитгэлийн зардал</t>
  </si>
  <si>
    <t>7.1.4</t>
  </si>
  <si>
    <t>Хураамж, шимтгэлийн зардал</t>
  </si>
  <si>
    <t>7.1.5</t>
  </si>
  <si>
    <t>Үйл ажиллагааны бусад зардал</t>
  </si>
  <si>
    <t>Бусад зардал, гарз</t>
  </si>
  <si>
    <t xml:space="preserve">Орлогын татварын зардал </t>
  </si>
  <si>
    <t>Бусад дэлгэрэнгүй орлого</t>
  </si>
  <si>
    <t xml:space="preserve">Зээлийн хойшлогдсон төлбөр </t>
  </si>
  <si>
    <t xml:space="preserve">Бусад өр төлбөр </t>
  </si>
  <si>
    <t xml:space="preserve">Тайлант хугацааны нийт орлогын дүн </t>
  </si>
  <si>
    <r>
      <t>Бусад санхүүгийн хөрөнгө</t>
    </r>
    <r>
      <rPr>
        <b/>
        <sz val="11"/>
        <color indexed="12"/>
        <rFont val="Times New Roman"/>
        <family val="1"/>
        <charset val="204"/>
      </rPr>
      <t xml:space="preserve"> </t>
    </r>
  </si>
  <si>
    <r>
      <t>Бусад санхүүгийн бус хөрөнгө</t>
    </r>
    <r>
      <rPr>
        <b/>
        <sz val="11"/>
        <color indexed="12"/>
        <rFont val="Times New Roman"/>
        <family val="1"/>
        <charset val="204"/>
      </rPr>
      <t xml:space="preserve"> </t>
    </r>
  </si>
  <si>
    <t>ХӨРӨНГӨ</t>
  </si>
  <si>
    <t>ӨР ТӨЛБӨР</t>
  </si>
  <si>
    <r>
      <t>Банк, санхүүгийн байгууллагад байршуулсан хөрөнгө</t>
    </r>
    <r>
      <rPr>
        <b/>
        <sz val="11"/>
        <color indexed="12"/>
        <rFont val="Times New Roman"/>
        <family val="1"/>
        <charset val="204"/>
      </rPr>
      <t xml:space="preserve"> </t>
    </r>
  </si>
  <si>
    <r>
      <t xml:space="preserve">Үндсэн хөрөнгө </t>
    </r>
    <r>
      <rPr>
        <b/>
        <sz val="11"/>
        <color indexed="12"/>
        <rFont val="Times New Roman"/>
        <family val="1"/>
        <charset val="204"/>
      </rPr>
      <t xml:space="preserve"> </t>
    </r>
  </si>
  <si>
    <r>
      <t>Харилцах</t>
    </r>
    <r>
      <rPr>
        <b/>
        <sz val="11"/>
        <color indexed="12"/>
        <rFont val="Times New Roman"/>
        <family val="1"/>
        <charset val="204"/>
      </rPr>
      <t xml:space="preserve"> </t>
    </r>
  </si>
  <si>
    <t>ӨӨРИЙН ХӨРӨНГӨ</t>
  </si>
  <si>
    <t>№</t>
  </si>
  <si>
    <t>Хүүгийн цэвэр орлого  [(1)-(2)]</t>
  </si>
  <si>
    <t>Эрсдэлийн сангийн дараах цэвэр орлого [(3)-(4)]</t>
  </si>
  <si>
    <t>Татварын өмнөх ашиг, алдагдал [(5+6-7)]</t>
  </si>
  <si>
    <t>Татварын дараах ашиг, алдагдал  [(8-9)]</t>
  </si>
  <si>
    <t>Тайлант хугацааны нийт орлогын дүн [(10+11)]</t>
  </si>
  <si>
    <t>1.4.6</t>
  </si>
  <si>
    <t xml:space="preserve">Чанаргүй зээл </t>
  </si>
  <si>
    <t>Анхаарал хандуулах зээл</t>
  </si>
  <si>
    <t>Ашиглах эрхтэй хөрөнгө</t>
  </si>
  <si>
    <t>МӨНГӨН ГҮЙЛГЭЭНИЙ ТАЙЛАН</t>
  </si>
  <si>
    <t>Үзүүлэлт</t>
  </si>
  <si>
    <t>Тайлант үеийн дүн</t>
  </si>
  <si>
    <t>Үндсэн үйл ажиллагааны мөнгөн гүйлгээ:</t>
  </si>
  <si>
    <t>***</t>
  </si>
  <si>
    <t xml:space="preserve">Орлогын татварын өмнөх ашиг (алдагдал) </t>
  </si>
  <si>
    <t>Орлого, зардлын тохируулга:</t>
  </si>
  <si>
    <t>1.2.1</t>
  </si>
  <si>
    <t xml:space="preserve">Эрсдэлийн сангийн зардал (+) </t>
  </si>
  <si>
    <t>1.2.2</t>
  </si>
  <si>
    <t>Элэгдэл, хорогдлын зардал (+)</t>
  </si>
  <si>
    <t>1.2.3</t>
  </si>
  <si>
    <t>Ханш, үнэлгээний тэгшитгэлийн орлого (-), зардал (+) (Мөнгө ба  түүнтэй адилтгах хөрөнгөөс бусад)</t>
  </si>
  <si>
    <t>1.2.4</t>
  </si>
  <si>
    <t>Хуримтлуулсан хүүгийн орлого (-)</t>
  </si>
  <si>
    <t>1.2.5</t>
  </si>
  <si>
    <t>Хуримтлуулсан хүүгийн зардал (+)</t>
  </si>
  <si>
    <t>1.2.6</t>
  </si>
  <si>
    <t xml:space="preserve">Хөрөнгө данснаас хассаны олз (-), гарз (+) </t>
  </si>
  <si>
    <t>1.2.7</t>
  </si>
  <si>
    <t>Бусад олз (-), гарз (+)</t>
  </si>
  <si>
    <t>Хөрөнгө, өр төлбөрийн өөрчлөлтийн тохируулга:</t>
  </si>
  <si>
    <t>1.3.1</t>
  </si>
  <si>
    <t>Банк, санхүүгийн байгууллагад байршуулсан хөрөнгийн өсөлт (-), бууралт (+)</t>
  </si>
  <si>
    <t>1.3.2</t>
  </si>
  <si>
    <t xml:space="preserve">Арилжааны үнэт цаасны өсөлт (-), бууралт (+) </t>
  </si>
  <si>
    <t>1.3.3</t>
  </si>
  <si>
    <t>Зээлийн өсөлт (-), бууралт (+)</t>
  </si>
  <si>
    <t>1.3.4</t>
  </si>
  <si>
    <t>Бусад санхүүгийн хөрөнгийн өсөлт (-), бууралт (+)</t>
  </si>
  <si>
    <t>1.3.5</t>
  </si>
  <si>
    <t xml:space="preserve">Бусад санхүүгийн бус хөрөнгийн өсөлт (-), бууралт (+) </t>
  </si>
  <si>
    <t>1.3.6</t>
  </si>
  <si>
    <t>Харилцах, хадгаламжийн өсөлт (+), бууралт (-)</t>
  </si>
  <si>
    <t>1.3.7</t>
  </si>
  <si>
    <t>Банк, санхүүгийн байгууллагаас татсан эх үүсвэрийн өсөлт (+), бууралт (-)</t>
  </si>
  <si>
    <t>1.3.8</t>
  </si>
  <si>
    <t>Бусад санхүүгийн өр төлбөрийн өсөлт (+), бууралт (-)</t>
  </si>
  <si>
    <t>1.3.9</t>
  </si>
  <si>
    <t>Бусад санхүүгийн бус өр төлбөрийн өсөлт (+), бууралт (-)</t>
  </si>
  <si>
    <t>Бусад тохируулга: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</si>
  <si>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</si>
  <si>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</si>
  <si>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</si>
  <si>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</si>
  <si>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</si>
  <si>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гүйлгээ:</t>
  </si>
  <si>
    <t>Мөнгөн орлогын дүн (+)</t>
  </si>
  <si>
    <t>2.1.1</t>
  </si>
  <si>
    <t>Үндсэн хөрөнгө борлуулсны орлого</t>
  </si>
  <si>
    <t>2.1.2</t>
  </si>
  <si>
    <t>Биет бус хөрөнгө борлуулсны орлого</t>
  </si>
  <si>
    <t>2.1.3</t>
  </si>
  <si>
    <t>Хөрөнгө оруулалтын зориулалттай хөрөнгө борлуулсны орлого</t>
  </si>
  <si>
    <t>2.1.4</t>
  </si>
  <si>
    <t>Охин компани, хараат компани, хамтын хяналттай аж ахуйн нэгжид оруулсан хөрөнгө оруулалт борлуулсны орлого</t>
  </si>
  <si>
    <t>2.1.5</t>
  </si>
  <si>
    <t>Бусад урт хугацаат хөрөнгө борлуулсны орлого</t>
  </si>
  <si>
    <t>2.1.6</t>
  </si>
  <si>
    <t>Зээл ба авлага гэж ангилан хорогдуулсан өртгөөр бүртгэсэн хөрөнгө оруулалт борлуулсны орлого</t>
  </si>
  <si>
    <t>2.1.7</t>
  </si>
  <si>
    <t>Борлуулахад бэлэн үнэт цаас борлуулсны орлого</t>
  </si>
  <si>
    <t>2.1.8</t>
  </si>
  <si>
    <t>Хугацааны эцэс хүртэл эзэмших үнэт цаас борлуулсны орлого</t>
  </si>
  <si>
    <t>2.1.9</t>
  </si>
  <si>
    <t>Хүлээн авсан ногдол ашиг</t>
  </si>
  <si>
    <t>2.1.10</t>
  </si>
  <si>
    <t>Бусад мөнгөн орлого</t>
  </si>
  <si>
    <t>Мөнгөн зарлагын дүн (-)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</si>
  <si>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</si>
  <si>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</si>
  <si>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</si>
  <si>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</si>
  <si>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</si>
  <si>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оруулалтын зориулалттай хөрөнгө олж эзэмшихэд төлсөн</t>
  </si>
  <si>
    <t>2.2.4</t>
  </si>
  <si>
    <t>Охин компани, хараат компани, хамтын хяналттай аж ахуйн нэгжид оруулсан хөрөнгө оруулалт олж эзэмшихэд төлсөн</t>
  </si>
  <si>
    <t>2.2.5</t>
  </si>
  <si>
    <t xml:space="preserve">Зээл ба авлага гэж ангилан хорогдуулсан өртгөөр бүртгэсэн хөрөнгө оруулалт олж эзэмшихэд төлсөн </t>
  </si>
  <si>
    <t>2.2.6</t>
  </si>
  <si>
    <t xml:space="preserve">Борлуулахад бэлэн үнэт цаас олж эзэмшихэд төлсөн </t>
  </si>
  <si>
    <t>2.2.7</t>
  </si>
  <si>
    <t xml:space="preserve">Хугацааны эцэс хүртэл эзэмших үнэт цаас олж эзэмшихэд төлсөн </t>
  </si>
  <si>
    <t>2.2.8</t>
  </si>
  <si>
    <t>Бусад урт хугацаат хөрөнгө олж эзэмшихэд төлсөн</t>
  </si>
  <si>
    <t>2.2.9</t>
  </si>
  <si>
    <t>Бусад мөнгөн зарлага</t>
  </si>
  <si>
    <t xml:space="preserve">Хөрөнгө оруулалтын үйл ажиллагааны цэвэр мөнгөн гүйлгээний дүн </t>
  </si>
  <si>
    <t>Санхүүгийн үйл ажиллагааны мөнгөн гүйлгээ:</t>
  </si>
  <si>
    <t>3.1.1</t>
  </si>
  <si>
    <t>Бусад эх үүсвэр татаж хүлээн авсан</t>
  </si>
  <si>
    <t>3.1.2</t>
  </si>
  <si>
    <t>Хоёрдогч өглөгөөс хүлээн авсан</t>
  </si>
  <si>
    <t>3.1.3</t>
  </si>
  <si>
    <t>Хувьцаа болон өмчийн бусад үнэт цаас гаргаснаас хүлээн авсан</t>
  </si>
  <si>
    <t>3.1.4</t>
  </si>
  <si>
    <t>Төрөл бүрийн хандив</t>
  </si>
  <si>
    <t>3.1.5</t>
  </si>
  <si>
    <t>Бусад</t>
  </si>
  <si>
    <t xml:space="preserve">Мөнгөн зарлагын дүн (-) </t>
  </si>
  <si>
    <t>3.2.1</t>
  </si>
  <si>
    <t xml:space="preserve">Бусад эх үүсвэрт төлсөн </t>
  </si>
  <si>
    <t>3.2.2</t>
  </si>
  <si>
    <t>Хоёрдогч өглөгт төлсөн</t>
  </si>
  <si>
    <t>3.2.3</t>
  </si>
  <si>
    <t>Санхүүгийн түрээсийн өглөгт төлсөн</t>
  </si>
  <si>
    <t>3.2.4</t>
  </si>
  <si>
    <t>Хувьцаа буцаан худалдан авахад төлсөн</t>
  </si>
  <si>
    <t>3.2.5</t>
  </si>
  <si>
    <t>Төлсөн ногдол ашиг</t>
  </si>
  <si>
    <t>3.2.6</t>
  </si>
  <si>
    <t xml:space="preserve">Санхүүгийн үйл ажиллагааны цэвэр мөнгөн гүйлгээний дүн </t>
  </si>
  <si>
    <t>Валютын ханшийн зөрүү</t>
  </si>
  <si>
    <r>
      <t>Бүх цэвэр мөнгөн гүйлгээ</t>
    </r>
    <r>
      <rPr>
        <b/>
        <sz val="10"/>
        <color rgb="FF0000FF"/>
        <rFont val="Times New Roman"/>
        <family val="1"/>
      </rPr>
      <t xml:space="preserve"> </t>
    </r>
  </si>
  <si>
    <t xml:space="preserve">Мөнгө ба түүнтэй адилтгах хөрөнгийн эхний үлдэгдэл </t>
  </si>
  <si>
    <t xml:space="preserve">Мөнгө ба түүнтэй адилтгах хөрөнгийн эцсийн үлдэгдэл </t>
  </si>
  <si>
    <t>ӨМЧИЙН ӨӨРЧЛӨЛТИЙН ТАЙЛАН</t>
  </si>
  <si>
    <t xml:space="preserve">Бусад өөрийн хөрөнгө </t>
  </si>
  <si>
    <t xml:space="preserve">Хуримтлагдсан ашиг </t>
  </si>
  <si>
    <t xml:space="preserve">Нийт дүн </t>
  </si>
  <si>
    <t>2019 оны 12-р сарын 31 –ны өдрийн үлдэгдэл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</si>
  <si>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</si>
  <si>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</si>
  <si>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</si>
  <si>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</si>
  <si>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</si>
  <si>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</si>
  <si>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</si>
  <si>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2020 оны 12-р сарын 31 –ны өдрийн үлдэгдэл</t>
  </si>
  <si>
    <t>2021 оны 12-р сарын 31 –ны өдрийн үлдэгдэл</t>
  </si>
  <si>
    <t>Өөрийн хөрөнгийн зүйл</t>
  </si>
  <si>
    <t>Мянган төгрөгөөр</t>
  </si>
  <si>
    <t>мянган төгрөгөөр</t>
  </si>
  <si>
    <r>
      <t>САНХҮҮ БАЙДЛЫН ТАЙЛАН</t>
    </r>
    <r>
      <rPr>
        <sz val="14"/>
        <color theme="1"/>
        <rFont val="Times New Roman"/>
        <family val="1"/>
        <charset val="204"/>
      </rPr>
      <t>/СТОУС9-д нийцсэн</t>
    </r>
    <r>
      <rPr>
        <b/>
        <sz val="14"/>
        <color theme="1"/>
        <rFont val="Times New Roman"/>
        <family val="1"/>
      </rPr>
      <t>/</t>
    </r>
  </si>
  <si>
    <t>ОРЛОГО ҮР ДҮНГИЙН ТАЙЛАН</t>
  </si>
  <si>
    <t>Өмнөх үеийн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</si>
</sst>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-* #,##0_₮_-;\-* #,##0_₮_-;_-* &quot;-&quot;_₮_-;_-@_-"/>
    <numFmt numFmtId="167" formatCode="_-* #,##0.00_₮_-;\-* #,##0.00_₮_-;_-* &quot;-&quot;??_₮_-;_-@_-"/>
    <numFmt numFmtId="168" formatCode="[$-409]d\-mmm\-yy;@"/>
    <numFmt numFmtId="169" formatCode="_-* #,##0.00_?_-;\-* #,##0.00_?_-;_-* &quot;-&quot;??_?_-;_-@_-"/>
    <numFmt numFmtId="170" formatCode="yyyy/mm/dd"/>
    <numFmt numFmtId="171" formatCode="#,##0.0_);\(#,##0.0\)"/>
  </numFmts>
  <fonts count="56" x14ac:knownFonts="1">
    <font>
      <sz val="11"/>
      <color theme="1"/>
      <name val="Calibri"/>
      <family val="2"/>
      <scheme val="minor"/>
    </font>
    <font>
      <b/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 Mon"/>
      <family val="1"/>
    </font>
    <font>
      <sz val="10"/>
      <name val="Courier"/>
      <family val="3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color indexed="8"/>
      <name val="MS Sans Serif"/>
      <charset val="204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8"/>
      <name val="Calibri"/>
      <family val="2"/>
    </font>
    <font>
      <b/>
      <sz val="9.0500000000000007"/>
      <color indexed="12"/>
      <name val="Times New Roman Mon"/>
      <family val="1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</font>
    <font>
      <sz val="12"/>
      <name val="Times New Roman Mo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0">
    <xf numFmtId="0" fontId="0" fillId="0" borderId="0"/>
    <xf numFmtId="43" fontId="7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7" fillId="0" borderId="0"/>
    <xf numFmtId="0" fontId="20" fillId="0" borderId="0"/>
    <xf numFmtId="166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43" fontId="7" fillId="0" borderId="0" applyFont="0" applyFill="0" applyBorder="0" applyAlignment="0" applyProtection="0"/>
    <xf numFmtId="0" fontId="40" fillId="0" borderId="10" applyNumberFormat="0" applyFill="0" applyAlignment="0" applyProtection="0"/>
    <xf numFmtId="43" fontId="7" fillId="0" borderId="0" applyFont="0" applyFill="0" applyBorder="0" applyAlignment="0" applyProtection="0"/>
    <xf numFmtId="0" fontId="38" fillId="21" borderId="9" applyNumberFormat="0" applyAlignment="0" applyProtection="0"/>
    <xf numFmtId="0" fontId="25" fillId="24" borderId="8" applyNumberFormat="0" applyFont="0" applyAlignment="0" applyProtection="0"/>
    <xf numFmtId="0" fontId="35" fillId="8" borderId="2" applyNumberFormat="0" applyAlignment="0" applyProtection="0"/>
    <xf numFmtId="0" fontId="38" fillId="21" borderId="9" applyNumberFormat="0" applyAlignment="0" applyProtection="0"/>
    <xf numFmtId="0" fontId="25" fillId="24" borderId="8" applyNumberFormat="0" applyFon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43" fontId="7" fillId="0" borderId="0" applyFont="0" applyFill="0" applyBorder="0" applyAlignment="0" applyProtection="0"/>
    <xf numFmtId="0" fontId="38" fillId="21" borderId="9" applyNumberFormat="0" applyAlignment="0" applyProtection="0"/>
    <xf numFmtId="0" fontId="7" fillId="0" borderId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0" fontId="44" fillId="0" borderId="0"/>
    <xf numFmtId="169" fontId="43" fillId="0" borderId="0" applyFont="0" applyFill="0" applyBorder="0" applyAlignment="0" applyProtection="0"/>
    <xf numFmtId="0" fontId="22" fillId="0" borderId="0"/>
    <xf numFmtId="0" fontId="22" fillId="0" borderId="0"/>
    <xf numFmtId="0" fontId="41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3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21" borderId="9" applyNumberFormat="0" applyAlignment="0" applyProtection="0"/>
    <xf numFmtId="0" fontId="25" fillId="24" borderId="8" applyNumberFormat="0" applyFont="0" applyAlignment="0" applyProtection="0"/>
    <xf numFmtId="0" fontId="21" fillId="0" borderId="0"/>
    <xf numFmtId="0" fontId="37" fillId="23" borderId="0" applyNumberFormat="0" applyBorder="0" applyAlignment="0" applyProtection="0"/>
    <xf numFmtId="0" fontId="36" fillId="0" borderId="7" applyNumberFormat="0" applyFill="0" applyAlignment="0" applyProtection="0"/>
    <xf numFmtId="0" fontId="35" fillId="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3" fillId="0" borderId="5" applyNumberFormat="0" applyFill="0" applyAlignment="0" applyProtection="0"/>
    <xf numFmtId="0" fontId="32" fillId="0" borderId="4" applyNumberFormat="0" applyFill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22" borderId="3" applyNumberFormat="0" applyAlignment="0" applyProtection="0"/>
    <xf numFmtId="0" fontId="28" fillId="21" borderId="2" applyNumberFormat="0" applyAlignment="0" applyProtection="0"/>
    <xf numFmtId="0" fontId="27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43" fontId="18" fillId="0" borderId="0" applyFont="0" applyFill="0" applyBorder="0" applyAlignment="0" applyProtection="0"/>
    <xf numFmtId="0" fontId="2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7" fillId="0" borderId="0"/>
    <xf numFmtId="0" fontId="7" fillId="0" borderId="0"/>
    <xf numFmtId="43" fontId="1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8" fillId="21" borderId="2" applyNumberFormat="0" applyAlignment="0" applyProtection="0"/>
    <xf numFmtId="43" fontId="7" fillId="0" borderId="0" applyFont="0" applyFill="0" applyBorder="0" applyAlignment="0" applyProtection="0"/>
    <xf numFmtId="0" fontId="35" fillId="8" borderId="2" applyNumberFormat="0" applyAlignment="0" applyProtection="0"/>
    <xf numFmtId="0" fontId="25" fillId="24" borderId="8" applyNumberFormat="0" applyFont="0" applyAlignment="0" applyProtection="0"/>
    <xf numFmtId="0" fontId="38" fillId="21" borderId="9" applyNumberFormat="0" applyAlignment="0" applyProtection="0"/>
    <xf numFmtId="0" fontId="40" fillId="0" borderId="10" applyNumberFormat="0" applyFill="0" applyAlignment="0" applyProtection="0"/>
    <xf numFmtId="0" fontId="38" fillId="21" borderId="9" applyNumberFormat="0" applyAlignment="0" applyProtection="0"/>
    <xf numFmtId="0" fontId="25" fillId="24" borderId="8" applyNumberFormat="0" applyFont="0" applyAlignment="0" applyProtection="0"/>
    <xf numFmtId="0" fontId="35" fillId="8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35" fillId="8" borderId="2" applyNumberFormat="0" applyAlignment="0" applyProtection="0"/>
    <xf numFmtId="0" fontId="38" fillId="2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8" fillId="0" borderId="0"/>
  </cellStyleXfs>
  <cellXfs count="91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 indent="3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4" fillId="0" borderId="0" xfId="0" applyFont="1"/>
    <xf numFmtId="0" fontId="5" fillId="0" borderId="0" xfId="0" applyFont="1"/>
    <xf numFmtId="14" fontId="3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/>
    <xf numFmtId="43" fontId="4" fillId="0" borderId="0" xfId="1" applyFont="1"/>
    <xf numFmtId="165" fontId="4" fillId="0" borderId="0" xfId="1" applyNumberFormat="1" applyFont="1"/>
    <xf numFmtId="3" fontId="8" fillId="0" borderId="0" xfId="0" applyNumberFormat="1" applyFont="1"/>
    <xf numFmtId="2" fontId="13" fillId="0" borderId="1" xfId="0" applyNumberFormat="1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8" fillId="0" borderId="0" xfId="1" applyFont="1"/>
    <xf numFmtId="43" fontId="8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 vertical="center" textRotation="180" wrapText="1"/>
    </xf>
    <xf numFmtId="0" fontId="8" fillId="0" borderId="0" xfId="0" applyFont="1" applyAlignment="1">
      <alignment horizontal="center" vertical="center" textRotation="180" wrapText="1"/>
    </xf>
    <xf numFmtId="171" fontId="8" fillId="0" borderId="0" xfId="0" applyNumberFormat="1" applyFont="1"/>
    <xf numFmtId="0" fontId="8" fillId="0" borderId="0" xfId="0" applyFont="1" applyFill="1" applyAlignment="1">
      <alignment horizontal="left" vertical="center"/>
    </xf>
    <xf numFmtId="17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vertical="center" wrapText="1"/>
    </xf>
    <xf numFmtId="49" fontId="49" fillId="0" borderId="1" xfId="289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>
      <alignment horizontal="right"/>
    </xf>
    <xf numFmtId="0" fontId="50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 indent="1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 applyProtection="1">
      <alignment horizontal="left" vertical="center" wrapText="1" indent="1"/>
      <protection locked="0"/>
    </xf>
    <xf numFmtId="164" fontId="49" fillId="0" borderId="1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left" vertical="center" wrapText="1" indent="1"/>
    </xf>
    <xf numFmtId="0" fontId="5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1" fontId="8" fillId="0" borderId="0" xfId="207" applyFont="1" applyFill="1" applyAlignment="1">
      <alignment horizontal="right" vertical="center"/>
    </xf>
    <xf numFmtId="41" fontId="54" fillId="0" borderId="0" xfId="207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37" fontId="6" fillId="0" borderId="1" xfId="207" applyNumberFormat="1" applyFont="1" applyFill="1" applyBorder="1" applyAlignment="1" applyProtection="1">
      <alignment horizontal="center" vertical="center"/>
      <protection locked="0"/>
    </xf>
    <xf numFmtId="37" fontId="12" fillId="0" borderId="1" xfId="19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7" fontId="12" fillId="0" borderId="1" xfId="19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7" fontId="55" fillId="0" borderId="1" xfId="207" applyNumberFormat="1" applyFont="1" applyFill="1" applyBorder="1" applyAlignment="1" applyProtection="1">
      <alignment horizontal="center" vertical="center"/>
      <protection locked="0"/>
    </xf>
    <xf numFmtId="37" fontId="11" fillId="0" borderId="1" xfId="192" applyNumberFormat="1" applyFont="1" applyFill="1" applyBorder="1" applyAlignment="1">
      <alignment horizontal="center"/>
    </xf>
    <xf numFmtId="37" fontId="11" fillId="0" borderId="1" xfId="192" applyNumberFormat="1" applyFont="1" applyFill="1" applyBorder="1" applyAlignment="1">
      <alignment horizontal="center" vertical="center"/>
    </xf>
    <xf numFmtId="41" fontId="13" fillId="0" borderId="1" xfId="207" applyFont="1" applyFill="1" applyBorder="1" applyAlignment="1">
      <alignment horizontal="right" vertical="center" wrapText="1"/>
    </xf>
    <xf numFmtId="164" fontId="55" fillId="2" borderId="1" xfId="1" applyNumberFormat="1" applyFont="1" applyFill="1" applyBorder="1" applyAlignment="1">
      <alignment horizontal="righ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</cellXfs>
  <cellStyles count="290">
    <cellStyle name="20% - Accent1 2" xfId="164" xr:uid="{00000000-0005-0000-0000-000000000000}"/>
    <cellStyle name="20% - Accent2 2" xfId="163" xr:uid="{00000000-0005-0000-0000-000001000000}"/>
    <cellStyle name="20% - Accent3 2" xfId="162" xr:uid="{00000000-0005-0000-0000-000002000000}"/>
    <cellStyle name="20% - Accent4 2" xfId="161" xr:uid="{00000000-0005-0000-0000-000003000000}"/>
    <cellStyle name="20% - Accent5 2" xfId="160" xr:uid="{00000000-0005-0000-0000-000004000000}"/>
    <cellStyle name="20% - Accent6 2" xfId="159" xr:uid="{00000000-0005-0000-0000-000005000000}"/>
    <cellStyle name="40% - Accent1 2" xfId="158" xr:uid="{00000000-0005-0000-0000-000006000000}"/>
    <cellStyle name="40% - Accent2 2" xfId="157" xr:uid="{00000000-0005-0000-0000-000007000000}"/>
    <cellStyle name="40% - Accent3 2" xfId="156" xr:uid="{00000000-0005-0000-0000-000008000000}"/>
    <cellStyle name="40% - Accent4 2" xfId="155" xr:uid="{00000000-0005-0000-0000-000009000000}"/>
    <cellStyle name="40% - Accent5 2" xfId="154" xr:uid="{00000000-0005-0000-0000-00000A000000}"/>
    <cellStyle name="40% - Accent6 2" xfId="153" xr:uid="{00000000-0005-0000-0000-00000B000000}"/>
    <cellStyle name="60% - Accent1 2" xfId="152" xr:uid="{00000000-0005-0000-0000-00000C000000}"/>
    <cellStyle name="60% - Accent2 2" xfId="151" xr:uid="{00000000-0005-0000-0000-00000D000000}"/>
    <cellStyle name="60% - Accent3 2" xfId="150" xr:uid="{00000000-0005-0000-0000-00000E000000}"/>
    <cellStyle name="60% - Accent4 2" xfId="149" xr:uid="{00000000-0005-0000-0000-00000F000000}"/>
    <cellStyle name="60% - Accent5 2" xfId="148" xr:uid="{00000000-0005-0000-0000-000010000000}"/>
    <cellStyle name="60% - Accent6 2" xfId="147" xr:uid="{00000000-0005-0000-0000-000011000000}"/>
    <cellStyle name="Accent1 2" xfId="146" xr:uid="{00000000-0005-0000-0000-000012000000}"/>
    <cellStyle name="Accent2 2" xfId="145" xr:uid="{00000000-0005-0000-0000-000013000000}"/>
    <cellStyle name="Accent3 2" xfId="144" xr:uid="{00000000-0005-0000-0000-000014000000}"/>
    <cellStyle name="Accent4 2" xfId="143" xr:uid="{00000000-0005-0000-0000-000015000000}"/>
    <cellStyle name="Accent5 2" xfId="142" xr:uid="{00000000-0005-0000-0000-000016000000}"/>
    <cellStyle name="Accent6 2" xfId="141" xr:uid="{00000000-0005-0000-0000-000017000000}"/>
    <cellStyle name="Bad 2" xfId="140" xr:uid="{00000000-0005-0000-0000-000018000000}"/>
    <cellStyle name="Calculation 2" xfId="139" xr:uid="{00000000-0005-0000-0000-000019000000}"/>
    <cellStyle name="Calculation 2 2" xfId="107" xr:uid="{00000000-0005-0000-0000-000019000000}"/>
    <cellStyle name="Calculation 2 2 2" xfId="77" xr:uid="{00000000-0005-0000-0000-000019000000}"/>
    <cellStyle name="Calculation 2 2 3" xfId="67" xr:uid="{00000000-0005-0000-0000-000019000000}"/>
    <cellStyle name="Calculation 2 2 4" xfId="57" xr:uid="{00000000-0005-0000-0000-000019000000}"/>
    <cellStyle name="Calculation 2 2 5" xfId="47" xr:uid="{00000000-0005-0000-0000-000019000000}"/>
    <cellStyle name="Calculation 2 2 6" xfId="284" xr:uid="{00000000-0005-0000-0000-000019000000}"/>
    <cellStyle name="Calculation 2 3" xfId="108" xr:uid="{00000000-0005-0000-0000-000019000000}"/>
    <cellStyle name="Calculation 2 3 2" xfId="78" xr:uid="{00000000-0005-0000-0000-000019000000}"/>
    <cellStyle name="Calculation 2 3 3" xfId="68" xr:uid="{00000000-0005-0000-0000-000019000000}"/>
    <cellStyle name="Calculation 2 3 4" xfId="58" xr:uid="{00000000-0005-0000-0000-000019000000}"/>
    <cellStyle name="Calculation 2 3 5" xfId="48" xr:uid="{00000000-0005-0000-0000-000019000000}"/>
    <cellStyle name="Calculation 2 3 6" xfId="283" xr:uid="{00000000-0005-0000-0000-000019000000}"/>
    <cellStyle name="Calculation 2 4" xfId="92" xr:uid="{00000000-0005-0000-0000-000019000000}"/>
    <cellStyle name="Calculation 2 5" xfId="93" xr:uid="{00000000-0005-0000-0000-000019000000}"/>
    <cellStyle name="Calculation 2 6" xfId="91" xr:uid="{00000000-0005-0000-0000-000019000000}"/>
    <cellStyle name="Calculation 2 7" xfId="94" xr:uid="{00000000-0005-0000-0000-000019000000}"/>
    <cellStyle name="Calculation 2 8" xfId="274" xr:uid="{00000000-0005-0000-0000-000019000000}"/>
    <cellStyle name="Check Cell 2" xfId="138" xr:uid="{00000000-0005-0000-0000-00001A000000}"/>
    <cellStyle name="Comma" xfId="1" builtinId="3"/>
    <cellStyle name="Comma [0] 2" xfId="207" xr:uid="{00000000-0005-0000-0000-00001D000000}"/>
    <cellStyle name="Comma [0] 3" xfId="11" xr:uid="{00000000-0005-0000-0000-000002000000}"/>
    <cellStyle name="Comma [0] 4" xfId="213" xr:uid="{00000000-0005-0000-0000-000023060000}"/>
    <cellStyle name="Comma [0] 5" xfId="219" xr:uid="{00000000-0005-0000-0000-0000A5060000}"/>
    <cellStyle name="Comma [0] 6" xfId="248" xr:uid="{00000000-0005-0000-0000-0000C2060000}"/>
    <cellStyle name="Comma [0] 7" xfId="3" xr:uid="{00000000-0005-0000-0000-00005C000000}"/>
    <cellStyle name="Comma 10" xfId="190" xr:uid="{00000000-0005-0000-0000-00006B060000}"/>
    <cellStyle name="Comma 11" xfId="84" xr:uid="{00000000-0005-0000-0000-00007A060000}"/>
    <cellStyle name="Comma 12" xfId="100" xr:uid="{00000000-0005-0000-0000-000089060000}"/>
    <cellStyle name="Comma 13" xfId="82" xr:uid="{00000000-0005-0000-0000-000098060000}"/>
    <cellStyle name="Comma 14" xfId="217" xr:uid="{00000000-0005-0000-0000-0000A4060000}"/>
    <cellStyle name="Comma 15" xfId="246" xr:uid="{00000000-0005-0000-0000-0000C1060000}"/>
    <cellStyle name="Comma 16" xfId="275" xr:uid="{00000000-0005-0000-0000-0000E1060000}"/>
    <cellStyle name="Comma 17" xfId="4" xr:uid="{00000000-0005-0000-0000-00005B000000}"/>
    <cellStyle name="Comma 2" xfId="17" xr:uid="{00000000-0005-0000-0000-000003000000}"/>
    <cellStyle name="Comma 2 2" xfId="24" xr:uid="{00000000-0005-0000-0000-000004000000}"/>
    <cellStyle name="Comma 2 2 2" xfId="40" xr:uid="{00000000-0005-0000-0000-000004000000}"/>
    <cellStyle name="Comma 2 2 2 2" xfId="174" xr:uid="{00000000-0005-0000-0000-000021000000}"/>
    <cellStyle name="Comma 2 2 2 3" xfId="242" xr:uid="{00000000-0005-0000-0000-000021000000}"/>
    <cellStyle name="Comma 2 2 2 4" xfId="271" xr:uid="{00000000-0005-0000-0000-000021000000}"/>
    <cellStyle name="Comma 2 2 3" xfId="204" xr:uid="{00000000-0005-0000-0000-000004000000}"/>
    <cellStyle name="Comma 2 2 4" xfId="231" xr:uid="{00000000-0005-0000-0000-000020000000}"/>
    <cellStyle name="Comma 2 2 5" xfId="260" xr:uid="{00000000-0005-0000-0000-000020000000}"/>
    <cellStyle name="Comma 2 3" xfId="33" xr:uid="{00000000-0005-0000-0000-000003000000}"/>
    <cellStyle name="Comma 2 3 2" xfId="187" xr:uid="{00000000-0005-0000-0000-000022000000}"/>
    <cellStyle name="Comma 2 3 3" xfId="224" xr:uid="{00000000-0005-0000-0000-000022000000}"/>
    <cellStyle name="Comma 2 3 4" xfId="253" xr:uid="{00000000-0005-0000-0000-000022000000}"/>
    <cellStyle name="Comma 2 4" xfId="197" xr:uid="{00000000-0005-0000-0000-000003000000}"/>
    <cellStyle name="Comma 2 4 2" xfId="137" xr:uid="{00000000-0005-0000-0000-000023000000}"/>
    <cellStyle name="Comma 2 5" xfId="212" xr:uid="{00000000-0005-0000-0000-00001F000000}"/>
    <cellStyle name="Comma 3" xfId="19" xr:uid="{00000000-0005-0000-0000-000005000000}"/>
    <cellStyle name="Comma 3 2" xfId="26" xr:uid="{00000000-0005-0000-0000-000006000000}"/>
    <cellStyle name="Comma 3 2 2" xfId="42" xr:uid="{00000000-0005-0000-0000-000006000000}"/>
    <cellStyle name="Comma 3 2 2 2" xfId="172" xr:uid="{00000000-0005-0000-0000-000026000000}"/>
    <cellStyle name="Comma 3 2 2 3" xfId="244" xr:uid="{00000000-0005-0000-0000-000026000000}"/>
    <cellStyle name="Comma 3 2 2 4" xfId="273" xr:uid="{00000000-0005-0000-0000-000026000000}"/>
    <cellStyle name="Comma 3 2 3" xfId="206" xr:uid="{00000000-0005-0000-0000-000006000000}"/>
    <cellStyle name="Comma 3 2 4" xfId="233" xr:uid="{00000000-0005-0000-0000-000025000000}"/>
    <cellStyle name="Comma 3 2 5" xfId="262" xr:uid="{00000000-0005-0000-0000-000025000000}"/>
    <cellStyle name="Comma 3 3" xfId="35" xr:uid="{00000000-0005-0000-0000-000005000000}"/>
    <cellStyle name="Comma 3 3 2" xfId="186" xr:uid="{00000000-0005-0000-0000-000027000000}"/>
    <cellStyle name="Comma 3 3 3" xfId="226" xr:uid="{00000000-0005-0000-0000-000027000000}"/>
    <cellStyle name="Comma 3 3 4" xfId="255" xr:uid="{00000000-0005-0000-0000-000027000000}"/>
    <cellStyle name="Comma 3 4" xfId="199" xr:uid="{00000000-0005-0000-0000-000005000000}"/>
    <cellStyle name="Comma 3 4 2" xfId="136" xr:uid="{00000000-0005-0000-0000-000028000000}"/>
    <cellStyle name="Comma 3 5" xfId="210" xr:uid="{00000000-0005-0000-0000-000024000000}"/>
    <cellStyle name="Comma 4" xfId="28" xr:uid="{00000000-0005-0000-0000-000007000000}"/>
    <cellStyle name="Comma 4 2" xfId="135" xr:uid="{00000000-0005-0000-0000-00002A000000}"/>
    <cellStyle name="Comma 4 3" xfId="195" xr:uid="{00000000-0005-0000-0000-000029000000}"/>
    <cellStyle name="Comma 5" xfId="183" xr:uid="{00000000-0005-0000-0000-00002B000000}"/>
    <cellStyle name="Comma 5 2" xfId="134" xr:uid="{00000000-0005-0000-0000-00002C000000}"/>
    <cellStyle name="Comma 6" xfId="170" xr:uid="{00000000-0005-0000-0000-00002D000000}"/>
    <cellStyle name="Comma 6 2" xfId="133" xr:uid="{00000000-0005-0000-0000-00002E000000}"/>
    <cellStyle name="Comma 7" xfId="171" xr:uid="{00000000-0005-0000-0000-00002F000000}"/>
    <cellStyle name="Comma 8" xfId="113" xr:uid="{00000000-0005-0000-0000-000094000000}"/>
    <cellStyle name="Comma 9" xfId="215" xr:uid="{00000000-0005-0000-0000-000022060000}"/>
    <cellStyle name="Currency 2" xfId="214" xr:uid="{00000000-0005-0000-0000-000035060000}"/>
    <cellStyle name="Currency 3" xfId="218" xr:uid="{00000000-0005-0000-0000-0000AC060000}"/>
    <cellStyle name="Currency 4" xfId="247" xr:uid="{00000000-0005-0000-0000-0000C9060000}"/>
    <cellStyle name="Explanatory Text 2" xfId="132" xr:uid="{00000000-0005-0000-0000-000031000000}"/>
    <cellStyle name="Good 2" xfId="131" xr:uid="{00000000-0005-0000-0000-000032000000}"/>
    <cellStyle name="Heading 1 2" xfId="130" xr:uid="{00000000-0005-0000-0000-000033000000}"/>
    <cellStyle name="Heading 2 2" xfId="129" xr:uid="{00000000-0005-0000-0000-000034000000}"/>
    <cellStyle name="Heading 3 2" xfId="128" xr:uid="{00000000-0005-0000-0000-000035000000}"/>
    <cellStyle name="Heading 4 2" xfId="127" xr:uid="{00000000-0005-0000-0000-000036000000}"/>
    <cellStyle name="Input 2" xfId="126" xr:uid="{00000000-0005-0000-0000-000037000000}"/>
    <cellStyle name="Input 2 2" xfId="106" xr:uid="{00000000-0005-0000-0000-000037000000}"/>
    <cellStyle name="Input 2 2 2" xfId="76" xr:uid="{00000000-0005-0000-0000-000037000000}"/>
    <cellStyle name="Input 2 2 3" xfId="66" xr:uid="{00000000-0005-0000-0000-000037000000}"/>
    <cellStyle name="Input 2 2 4" xfId="56" xr:uid="{00000000-0005-0000-0000-000037000000}"/>
    <cellStyle name="Input 2 2 5" xfId="46" xr:uid="{00000000-0005-0000-0000-000037000000}"/>
    <cellStyle name="Input 2 2 6" xfId="285" xr:uid="{00000000-0005-0000-0000-000037000000}"/>
    <cellStyle name="Input 2 3" xfId="109" xr:uid="{00000000-0005-0000-0000-000037000000}"/>
    <cellStyle name="Input 2 3 2" xfId="79" xr:uid="{00000000-0005-0000-0000-000037000000}"/>
    <cellStyle name="Input 2 3 3" xfId="69" xr:uid="{00000000-0005-0000-0000-000037000000}"/>
    <cellStyle name="Input 2 3 4" xfId="59" xr:uid="{00000000-0005-0000-0000-000037000000}"/>
    <cellStyle name="Input 2 3 5" xfId="49" xr:uid="{00000000-0005-0000-0000-000037000000}"/>
    <cellStyle name="Input 2 3 6" xfId="282" xr:uid="{00000000-0005-0000-0000-000037000000}"/>
    <cellStyle name="Input 2 4" xfId="87" xr:uid="{00000000-0005-0000-0000-000037000000}"/>
    <cellStyle name="Input 2 5" xfId="97" xr:uid="{00000000-0005-0000-0000-000037000000}"/>
    <cellStyle name="Input 2 6" xfId="90" xr:uid="{00000000-0005-0000-0000-000037000000}"/>
    <cellStyle name="Input 2 7" xfId="95" xr:uid="{00000000-0005-0000-0000-000037000000}"/>
    <cellStyle name="Input 2 8" xfId="276" xr:uid="{00000000-0005-0000-0000-000037000000}"/>
    <cellStyle name="Linked Cell 2" xfId="125" xr:uid="{00000000-0005-0000-0000-000038000000}"/>
    <cellStyle name="Neutral 2" xfId="124" xr:uid="{00000000-0005-0000-0000-000039000000}"/>
    <cellStyle name="Normal" xfId="0" builtinId="0"/>
    <cellStyle name="Normal 10" xfId="169" xr:uid="{00000000-0005-0000-0000-00003B000000}"/>
    <cellStyle name="Normal 11" xfId="115" xr:uid="{00000000-0005-0000-0000-000092000000}"/>
    <cellStyle name="Normal 11 2" xfId="114" xr:uid="{00000000-0005-0000-0000-000092000000}"/>
    <cellStyle name="Normal 12" xfId="216" xr:uid="{00000000-0005-0000-0000-0000AD060000}"/>
    <cellStyle name="Normal 13" xfId="245" xr:uid="{00000000-0005-0000-0000-0000CA060000}"/>
    <cellStyle name="Normal 14" xfId="2" xr:uid="{00000000-0005-0000-0000-0000B0000000}"/>
    <cellStyle name="Normal 2" xfId="6" xr:uid="{00000000-0005-0000-0000-0000A9050000}"/>
    <cellStyle name="Normal 2 2" xfId="8" xr:uid="{00000000-0005-0000-0000-0000AA050000}"/>
    <cellStyle name="Normal 2 3" xfId="15" xr:uid="{00000000-0005-0000-0000-0000AB050000}"/>
    <cellStyle name="Normal 2 4" xfId="10" xr:uid="{00000000-0005-0000-0000-0000AC050000}"/>
    <cellStyle name="Normal 2 5" xfId="191" xr:uid="{00000000-0005-0000-0000-000040000000}"/>
    <cellStyle name="Normal 2 6" xfId="168" xr:uid="{00000000-0005-0000-0000-000041000000}"/>
    <cellStyle name="Normal 2 7" xfId="112" xr:uid="{00000000-0005-0000-0000-000095000000}"/>
    <cellStyle name="Normal 3" xfId="14" xr:uid="{00000000-0005-0000-0000-0000AD050000}"/>
    <cellStyle name="Normal 3 2" xfId="22" xr:uid="{00000000-0005-0000-0000-0000AE050000}"/>
    <cellStyle name="Normal 3 2 2" xfId="38" xr:uid="{00000000-0005-0000-0000-0000AE050000}"/>
    <cellStyle name="Normal 3 2 2 2" xfId="176" xr:uid="{00000000-0005-0000-0000-000044000000}"/>
    <cellStyle name="Normal 3 2 2 3" xfId="240" xr:uid="{00000000-0005-0000-0000-000044000000}"/>
    <cellStyle name="Normal 3 2 2 4" xfId="269" xr:uid="{00000000-0005-0000-0000-000044000000}"/>
    <cellStyle name="Normal 3 2 3" xfId="202" xr:uid="{00000000-0005-0000-0000-0000AE050000}"/>
    <cellStyle name="Normal 3 2 4" xfId="229" xr:uid="{00000000-0005-0000-0000-000043000000}"/>
    <cellStyle name="Normal 3 2 5" xfId="258" xr:uid="{00000000-0005-0000-0000-000043000000}"/>
    <cellStyle name="Normal 3 3" xfId="31" xr:uid="{00000000-0005-0000-0000-0000AD050000}"/>
    <cellStyle name="Normal 3 3 2" xfId="188" xr:uid="{00000000-0005-0000-0000-000045000000}"/>
    <cellStyle name="Normal 3 3 3" xfId="222" xr:uid="{00000000-0005-0000-0000-000045000000}"/>
    <cellStyle name="Normal 3 3 4" xfId="251" xr:uid="{00000000-0005-0000-0000-000045000000}"/>
    <cellStyle name="Normal 3 4" xfId="194" xr:uid="{00000000-0005-0000-0000-0000AD050000}"/>
    <cellStyle name="Normal 3 4 2" xfId="167" xr:uid="{00000000-0005-0000-0000-000046000000}"/>
    <cellStyle name="Normal 3 5" xfId="211" xr:uid="{00000000-0005-0000-0000-000042000000}"/>
    <cellStyle name="Normal 4" xfId="9" xr:uid="{00000000-0005-0000-0000-0000AF050000}"/>
    <cellStyle name="Normal 4 2" xfId="13" xr:uid="{00000000-0005-0000-0000-0000B0050000}"/>
    <cellStyle name="Normal 4 2 2" xfId="21" xr:uid="{00000000-0005-0000-0000-0000B1050000}"/>
    <cellStyle name="Normal 4 2 2 2" xfId="37" xr:uid="{00000000-0005-0000-0000-0000B1050000}"/>
    <cellStyle name="Normal 4 2 2 2 2" xfId="177" xr:uid="{00000000-0005-0000-0000-00004A000000}"/>
    <cellStyle name="Normal 4 2 2 2 3" xfId="239" xr:uid="{00000000-0005-0000-0000-00004A000000}"/>
    <cellStyle name="Normal 4 2 2 2 4" xfId="268" xr:uid="{00000000-0005-0000-0000-00004A000000}"/>
    <cellStyle name="Normal 4 2 2 3" xfId="201" xr:uid="{00000000-0005-0000-0000-0000B1050000}"/>
    <cellStyle name="Normal 4 2 2 4" xfId="228" xr:uid="{00000000-0005-0000-0000-000049000000}"/>
    <cellStyle name="Normal 4 2 2 5" xfId="257" xr:uid="{00000000-0005-0000-0000-000049000000}"/>
    <cellStyle name="Normal 4 2 3" xfId="30" xr:uid="{00000000-0005-0000-0000-0000B0050000}"/>
    <cellStyle name="Normal 4 2 3 2" xfId="181" xr:uid="{00000000-0005-0000-0000-00004B000000}"/>
    <cellStyle name="Normal 4 2 3 3" xfId="235" xr:uid="{00000000-0005-0000-0000-00004B000000}"/>
    <cellStyle name="Normal 4 2 3 4" xfId="264" xr:uid="{00000000-0005-0000-0000-00004B000000}"/>
    <cellStyle name="Normal 4 2 4" xfId="193" xr:uid="{00000000-0005-0000-0000-0000B0050000}"/>
    <cellStyle name="Normal 4 2 5" xfId="221" xr:uid="{00000000-0005-0000-0000-000048000000}"/>
    <cellStyle name="Normal 4 2 6" xfId="250" xr:uid="{00000000-0005-0000-0000-000048000000}"/>
    <cellStyle name="Normal 4 3" xfId="20" xr:uid="{00000000-0005-0000-0000-0000B2050000}"/>
    <cellStyle name="Normal 4 3 2" xfId="36" xr:uid="{00000000-0005-0000-0000-0000B2050000}"/>
    <cellStyle name="Normal 4 3 2 2" xfId="178" xr:uid="{00000000-0005-0000-0000-00004D000000}"/>
    <cellStyle name="Normal 4 3 2 3" xfId="238" xr:uid="{00000000-0005-0000-0000-00004D000000}"/>
    <cellStyle name="Normal 4 3 2 4" xfId="267" xr:uid="{00000000-0005-0000-0000-00004D000000}"/>
    <cellStyle name="Normal 4 3 3" xfId="200" xr:uid="{00000000-0005-0000-0000-0000B2050000}"/>
    <cellStyle name="Normal 4 3 4" xfId="227" xr:uid="{00000000-0005-0000-0000-00004C000000}"/>
    <cellStyle name="Normal 4 3 5" xfId="256" xr:uid="{00000000-0005-0000-0000-00004C000000}"/>
    <cellStyle name="Normal 4 4" xfId="29" xr:uid="{00000000-0005-0000-0000-0000AF050000}"/>
    <cellStyle name="Normal 4 4 2" xfId="189" xr:uid="{00000000-0005-0000-0000-00004E000000}"/>
    <cellStyle name="Normal 4 4 3" xfId="220" xr:uid="{00000000-0005-0000-0000-00004E000000}"/>
    <cellStyle name="Normal 4 4 4" xfId="249" xr:uid="{00000000-0005-0000-0000-00004E000000}"/>
    <cellStyle name="Normal 4 5" xfId="102" xr:uid="{00000000-0005-0000-0000-0000AF050000}"/>
    <cellStyle name="Normal 4 5 2" xfId="123" xr:uid="{00000000-0005-0000-0000-000050000000}"/>
    <cellStyle name="Normal 4 5 3" xfId="184" xr:uid="{00000000-0005-0000-0000-00004F000000}"/>
    <cellStyle name="Normal 4 6" xfId="209" xr:uid="{00000000-0005-0000-0000-000047000000}"/>
    <cellStyle name="Normal 5" xfId="16" xr:uid="{00000000-0005-0000-0000-0000B3050000}"/>
    <cellStyle name="Normal 5 2" xfId="23" xr:uid="{00000000-0005-0000-0000-0000B4050000}"/>
    <cellStyle name="Normal 5 2 2" xfId="39" xr:uid="{00000000-0005-0000-0000-0000B4050000}"/>
    <cellStyle name="Normal 5 2 2 2" xfId="175" xr:uid="{00000000-0005-0000-0000-000053000000}"/>
    <cellStyle name="Normal 5 2 2 3" xfId="241" xr:uid="{00000000-0005-0000-0000-000053000000}"/>
    <cellStyle name="Normal 5 2 2 4" xfId="270" xr:uid="{00000000-0005-0000-0000-000053000000}"/>
    <cellStyle name="Normal 5 2 3" xfId="203" xr:uid="{00000000-0005-0000-0000-0000B4050000}"/>
    <cellStyle name="Normal 5 2 4" xfId="230" xr:uid="{00000000-0005-0000-0000-000052000000}"/>
    <cellStyle name="Normal 5 2 5" xfId="259" xr:uid="{00000000-0005-0000-0000-000052000000}"/>
    <cellStyle name="Normal 5 3" xfId="32" xr:uid="{00000000-0005-0000-0000-0000B3050000}"/>
    <cellStyle name="Normal 5 3 2" xfId="180" xr:uid="{00000000-0005-0000-0000-000054000000}"/>
    <cellStyle name="Normal 5 3 3" xfId="236" xr:uid="{00000000-0005-0000-0000-000054000000}"/>
    <cellStyle name="Normal 5 3 4" xfId="265" xr:uid="{00000000-0005-0000-0000-000054000000}"/>
    <cellStyle name="Normal 5 4" xfId="196" xr:uid="{00000000-0005-0000-0000-0000B3050000}"/>
    <cellStyle name="Normal 5 5" xfId="223" xr:uid="{00000000-0005-0000-0000-000051000000}"/>
    <cellStyle name="Normal 5 6" xfId="252" xr:uid="{00000000-0005-0000-0000-000051000000}"/>
    <cellStyle name="Normal 6" xfId="18" xr:uid="{00000000-0005-0000-0000-0000B5050000}"/>
    <cellStyle name="Normal 6 2" xfId="25" xr:uid="{00000000-0005-0000-0000-0000B6050000}"/>
    <cellStyle name="Normal 6 2 2" xfId="41" xr:uid="{00000000-0005-0000-0000-0000B6050000}"/>
    <cellStyle name="Normal 6 2 2 2" xfId="173" xr:uid="{00000000-0005-0000-0000-000057000000}"/>
    <cellStyle name="Normal 6 2 2 3" xfId="243" xr:uid="{00000000-0005-0000-0000-000057000000}"/>
    <cellStyle name="Normal 6 2 2 4" xfId="272" xr:uid="{00000000-0005-0000-0000-000057000000}"/>
    <cellStyle name="Normal 6 2 3" xfId="205" xr:uid="{00000000-0005-0000-0000-0000B6050000}"/>
    <cellStyle name="Normal 6 2 4" xfId="232" xr:uid="{00000000-0005-0000-0000-000056000000}"/>
    <cellStyle name="Normal 6 2 5" xfId="261" xr:uid="{00000000-0005-0000-0000-000056000000}"/>
    <cellStyle name="Normal 6 3" xfId="34" xr:uid="{00000000-0005-0000-0000-0000B5050000}"/>
    <cellStyle name="Normal 6 3 2" xfId="179" xr:uid="{00000000-0005-0000-0000-000058000000}"/>
    <cellStyle name="Normal 6 3 3" xfId="237" xr:uid="{00000000-0005-0000-0000-000058000000}"/>
    <cellStyle name="Normal 6 3 4" xfId="266" xr:uid="{00000000-0005-0000-0000-000058000000}"/>
    <cellStyle name="Normal 6 4" xfId="198" xr:uid="{00000000-0005-0000-0000-0000B5050000}"/>
    <cellStyle name="Normal 6 5" xfId="225" xr:uid="{00000000-0005-0000-0000-000055000000}"/>
    <cellStyle name="Normal 6 6" xfId="254" xr:uid="{00000000-0005-0000-0000-000055000000}"/>
    <cellStyle name="Normal 7" xfId="27" xr:uid="{00000000-0005-0000-0000-0000B7050000}"/>
    <cellStyle name="Normal 7 2" xfId="182" xr:uid="{00000000-0005-0000-0000-00005A000000}"/>
    <cellStyle name="Normal 7 3" xfId="208" xr:uid="{00000000-0005-0000-0000-000059000000}"/>
    <cellStyle name="Normal 8" xfId="166" xr:uid="{00000000-0005-0000-0000-00005B000000}"/>
    <cellStyle name="Normal 9" xfId="165" xr:uid="{00000000-0005-0000-0000-00005C000000}"/>
    <cellStyle name="Normal_Appendix" xfId="289" xr:uid="{A07C2831-28BB-4390-BE85-C6BE22C432EB}"/>
    <cellStyle name="Note 2" xfId="122" xr:uid="{00000000-0005-0000-0000-00005D000000}"/>
    <cellStyle name="Note 2 2" xfId="110" xr:uid="{00000000-0005-0000-0000-00005D000000}"/>
    <cellStyle name="Note 2 2 2" xfId="80" xr:uid="{00000000-0005-0000-0000-00005D000000}"/>
    <cellStyle name="Note 2 2 3" xfId="70" xr:uid="{00000000-0005-0000-0000-00005D000000}"/>
    <cellStyle name="Note 2 2 4" xfId="60" xr:uid="{00000000-0005-0000-0000-00005D000000}"/>
    <cellStyle name="Note 2 2 5" xfId="50" xr:uid="{00000000-0005-0000-0000-00005D000000}"/>
    <cellStyle name="Note 2 2 6" xfId="281" xr:uid="{00000000-0005-0000-0000-00005D000000}"/>
    <cellStyle name="Note 2 3" xfId="86" xr:uid="{00000000-0005-0000-0000-00005D000000}"/>
    <cellStyle name="Note 2 4" xfId="98" xr:uid="{00000000-0005-0000-0000-00005D000000}"/>
    <cellStyle name="Note 2 5" xfId="89" xr:uid="{00000000-0005-0000-0000-00005D000000}"/>
    <cellStyle name="Note 2 6" xfId="96" xr:uid="{00000000-0005-0000-0000-00005D000000}"/>
    <cellStyle name="Note 2 7" xfId="277" xr:uid="{00000000-0005-0000-0000-00005D000000}"/>
    <cellStyle name="Output 2" xfId="121" xr:uid="{00000000-0005-0000-0000-00005E000000}"/>
    <cellStyle name="Output 2 2" xfId="105" xr:uid="{00000000-0005-0000-0000-00005E000000}"/>
    <cellStyle name="Output 2 2 2" xfId="75" xr:uid="{00000000-0005-0000-0000-00005E000000}"/>
    <cellStyle name="Output 2 2 3" xfId="65" xr:uid="{00000000-0005-0000-0000-00005E000000}"/>
    <cellStyle name="Output 2 2 4" xfId="55" xr:uid="{00000000-0005-0000-0000-00005E000000}"/>
    <cellStyle name="Output 2 2 5" xfId="45" xr:uid="{00000000-0005-0000-0000-00005E000000}"/>
    <cellStyle name="Output 2 2 6" xfId="286" xr:uid="{00000000-0005-0000-0000-00005E000000}"/>
    <cellStyle name="Output 2 3" xfId="111" xr:uid="{00000000-0005-0000-0000-00005E000000}"/>
    <cellStyle name="Output 2 3 2" xfId="81" xr:uid="{00000000-0005-0000-0000-00005E000000}"/>
    <cellStyle name="Output 2 3 3" xfId="71" xr:uid="{00000000-0005-0000-0000-00005E000000}"/>
    <cellStyle name="Output 2 3 4" xfId="61" xr:uid="{00000000-0005-0000-0000-00005E000000}"/>
    <cellStyle name="Output 2 3 5" xfId="51" xr:uid="{00000000-0005-0000-0000-00005E000000}"/>
    <cellStyle name="Output 2 3 6" xfId="280" xr:uid="{00000000-0005-0000-0000-00005E000000}"/>
    <cellStyle name="Output 2 4" xfId="85" xr:uid="{00000000-0005-0000-0000-00005E000000}"/>
    <cellStyle name="Output 2 5" xfId="99" xr:uid="{00000000-0005-0000-0000-00005E000000}"/>
    <cellStyle name="Output 2 6" xfId="101" xr:uid="{00000000-0005-0000-0000-00005E000000}"/>
    <cellStyle name="Output 2 7" xfId="88" xr:uid="{00000000-0005-0000-0000-00005E000000}"/>
    <cellStyle name="Output 2 8" xfId="278" xr:uid="{00000000-0005-0000-0000-00005E000000}"/>
    <cellStyle name="Percent 2" xfId="7" xr:uid="{00000000-0005-0000-0000-0000BC050000}"/>
    <cellStyle name="Percent 2 2" xfId="12" xr:uid="{00000000-0005-0000-0000-0000BD050000}"/>
    <cellStyle name="Percent 2 3" xfId="119" xr:uid="{00000000-0005-0000-0000-000062000000}"/>
    <cellStyle name="Percent 3" xfId="192" xr:uid="{00000000-0005-0000-0000-000063000000}"/>
    <cellStyle name="Percent 4" xfId="120" xr:uid="{00000000-0005-0000-0000-000064000000}"/>
    <cellStyle name="Percent 5" xfId="185" xr:uid="{00000000-0005-0000-0000-00005F060000}"/>
    <cellStyle name="Percent 6" xfId="234" xr:uid="{00000000-0005-0000-0000-0000C0060000}"/>
    <cellStyle name="Percent 7" xfId="263" xr:uid="{00000000-0005-0000-0000-0000DD060000}"/>
    <cellStyle name="Percent 8" xfId="5" xr:uid="{00000000-0005-0000-0000-000034010000}"/>
    <cellStyle name="Title 2" xfId="118" xr:uid="{00000000-0005-0000-0000-000065000000}"/>
    <cellStyle name="Total 2" xfId="117" xr:uid="{00000000-0005-0000-0000-000066000000}"/>
    <cellStyle name="Total 2 2" xfId="104" xr:uid="{00000000-0005-0000-0000-000066000000}"/>
    <cellStyle name="Total 2 2 2" xfId="74" xr:uid="{00000000-0005-0000-0000-000066000000}"/>
    <cellStyle name="Total 2 2 3" xfId="64" xr:uid="{00000000-0005-0000-0000-000066000000}"/>
    <cellStyle name="Total 2 2 4" xfId="54" xr:uid="{00000000-0005-0000-0000-000066000000}"/>
    <cellStyle name="Total 2 2 5" xfId="44" xr:uid="{00000000-0005-0000-0000-000066000000}"/>
    <cellStyle name="Total 2 2 6" xfId="287" xr:uid="{00000000-0005-0000-0000-000066000000}"/>
    <cellStyle name="Total 2 3" xfId="103" xr:uid="{00000000-0005-0000-0000-000066000000}"/>
    <cellStyle name="Total 2 3 2" xfId="73" xr:uid="{00000000-0005-0000-0000-000066000000}"/>
    <cellStyle name="Total 2 3 3" xfId="63" xr:uid="{00000000-0005-0000-0000-000066000000}"/>
    <cellStyle name="Total 2 3 4" xfId="53" xr:uid="{00000000-0005-0000-0000-000066000000}"/>
    <cellStyle name="Total 2 3 5" xfId="43" xr:uid="{00000000-0005-0000-0000-000066000000}"/>
    <cellStyle name="Total 2 3 6" xfId="288" xr:uid="{00000000-0005-0000-0000-000066000000}"/>
    <cellStyle name="Total 2 4" xfId="83" xr:uid="{00000000-0005-0000-0000-000066000000}"/>
    <cellStyle name="Total 2 5" xfId="72" xr:uid="{00000000-0005-0000-0000-000066000000}"/>
    <cellStyle name="Total 2 6" xfId="62" xr:uid="{00000000-0005-0000-0000-000066000000}"/>
    <cellStyle name="Total 2 7" xfId="52" xr:uid="{00000000-0005-0000-0000-000066000000}"/>
    <cellStyle name="Total 2 8" xfId="279" xr:uid="{00000000-0005-0000-0000-000066000000}"/>
    <cellStyle name="Warning Text 2" xfId="116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Desktop/Zagvar%207.1.7%202014.10.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AppData/Local/Microsoft/Windows/Temporary%20Internet%20Files/Content.Outlook/NSG9PTBQ/Annex%20draft%209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AppData/Local/Microsoft/Windows/Temporary%20Internet%20Files/Content.Outlook/NSG9PTBQ/14-10ag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largebor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  <sheetName val="GEN"/>
      <sheetName val="Zagvar 7.1.7 2014.10.30"/>
      <sheetName val="TRL"/>
      <sheetName val="Run"/>
      <sheetName val="OBS"/>
      <sheetName val="BAL"/>
      <sheetName val="NOPR"/>
      <sheetName val="Data"/>
      <sheetName val="BS"/>
      <sheetName val="IS"/>
      <sheetName val="CFS"/>
      <sheetName val="ES"/>
      <sheetName val="Comment"/>
      <sheetName val="Data1"/>
      <sheetName val="Data3"/>
      <sheetName val="Data2"/>
      <sheetName val="Data4"/>
      <sheetName val="20190731"/>
      <sheetName val="Events-Level 1.2"/>
      <sheetName val="Sheet1"/>
      <sheetName val="Cause"/>
    </sheetNames>
    <sheetDataSet>
      <sheetData sheetId="0">
        <row r="3">
          <cell r="A3" t="str">
            <v>n/a</v>
          </cell>
          <cell r="B3" t="str">
            <v>n/a</v>
          </cell>
          <cell r="C3" t="str">
            <v>n/a</v>
          </cell>
          <cell r="D3" t="str">
            <v>MNT</v>
          </cell>
          <cell r="E3" t="str">
            <v>n/a</v>
          </cell>
          <cell r="F3" t="str">
            <v>n/a</v>
          </cell>
          <cell r="G3">
            <v>0</v>
          </cell>
          <cell r="H3">
            <v>611000</v>
          </cell>
          <cell r="I3">
            <v>1</v>
          </cell>
        </row>
        <row r="4">
          <cell r="A4" t="str">
            <v>хэвийн</v>
          </cell>
          <cell r="B4" t="str">
            <v>01</v>
          </cell>
          <cell r="C4" t="str">
            <v>01</v>
          </cell>
          <cell r="D4" t="str">
            <v>USD</v>
          </cell>
          <cell r="E4" t="str">
            <v>A</v>
          </cell>
          <cell r="F4" t="str">
            <v>01</v>
          </cell>
          <cell r="G4">
            <v>1</v>
          </cell>
          <cell r="H4">
            <v>612000</v>
          </cell>
          <cell r="I4">
            <v>2</v>
          </cell>
        </row>
        <row r="5">
          <cell r="A5" t="str">
            <v>хуг. хэтэр.</v>
          </cell>
          <cell r="B5" t="str">
            <v>02</v>
          </cell>
          <cell r="C5" t="str">
            <v>02</v>
          </cell>
          <cell r="D5" t="str">
            <v>EUR</v>
          </cell>
          <cell r="E5" t="str">
            <v>B</v>
          </cell>
          <cell r="F5" t="str">
            <v>02</v>
          </cell>
          <cell r="G5">
            <v>2</v>
          </cell>
          <cell r="H5">
            <v>613000</v>
          </cell>
          <cell r="I5">
            <v>3</v>
          </cell>
        </row>
        <row r="6">
          <cell r="A6" t="str">
            <v>хэв. бус</v>
          </cell>
          <cell r="B6" t="str">
            <v>03</v>
          </cell>
          <cell r="C6" t="str">
            <v>03</v>
          </cell>
          <cell r="D6" t="str">
            <v>CNY</v>
          </cell>
          <cell r="E6" t="str">
            <v>C</v>
          </cell>
          <cell r="F6" t="str">
            <v>03</v>
          </cell>
          <cell r="G6">
            <v>3</v>
          </cell>
          <cell r="H6">
            <v>614000</v>
          </cell>
          <cell r="I6">
            <v>4</v>
          </cell>
        </row>
        <row r="7">
          <cell r="A7" t="str">
            <v>эргэлз.</v>
          </cell>
          <cell r="B7" t="str">
            <v>04</v>
          </cell>
          <cell r="C7" t="str">
            <v>04</v>
          </cell>
          <cell r="D7" t="str">
            <v>JPY</v>
          </cell>
          <cell r="E7" t="str">
            <v>D</v>
          </cell>
          <cell r="F7" t="str">
            <v>04</v>
          </cell>
          <cell r="G7">
            <v>4</v>
          </cell>
          <cell r="H7">
            <v>615000</v>
          </cell>
          <cell r="I7">
            <v>5</v>
          </cell>
        </row>
        <row r="8">
          <cell r="A8" t="str">
            <v>муу</v>
          </cell>
          <cell r="B8" t="str">
            <v>05</v>
          </cell>
          <cell r="C8" t="str">
            <v>05</v>
          </cell>
          <cell r="D8" t="str">
            <v>GBP</v>
          </cell>
          <cell r="E8" t="str">
            <v>E</v>
          </cell>
          <cell r="F8" t="str">
            <v>05</v>
          </cell>
          <cell r="G8">
            <v>5</v>
          </cell>
          <cell r="H8">
            <v>616000</v>
          </cell>
        </row>
        <row r="9">
          <cell r="B9" t="str">
            <v>06</v>
          </cell>
          <cell r="C9" t="str">
            <v>06</v>
          </cell>
          <cell r="D9" t="str">
            <v>CHF</v>
          </cell>
          <cell r="E9" t="str">
            <v>F</v>
          </cell>
          <cell r="F9" t="str">
            <v>06</v>
          </cell>
          <cell r="H9">
            <v>617000</v>
          </cell>
        </row>
        <row r="10">
          <cell r="B10" t="str">
            <v>07</v>
          </cell>
          <cell r="C10" t="str">
            <v>07</v>
          </cell>
          <cell r="D10" t="str">
            <v>SEK</v>
          </cell>
          <cell r="E10" t="str">
            <v>G</v>
          </cell>
          <cell r="F10" t="str">
            <v>07</v>
          </cell>
          <cell r="H10">
            <v>618000</v>
          </cell>
        </row>
        <row r="11">
          <cell r="B11" t="str">
            <v>08</v>
          </cell>
          <cell r="C11" t="str">
            <v>08</v>
          </cell>
          <cell r="D11" t="str">
            <v>BGN</v>
          </cell>
          <cell r="E11" t="str">
            <v>H</v>
          </cell>
          <cell r="F11" t="str">
            <v>08</v>
          </cell>
        </row>
        <row r="12">
          <cell r="B12" t="str">
            <v>09</v>
          </cell>
          <cell r="C12" t="str">
            <v>09</v>
          </cell>
          <cell r="D12" t="str">
            <v>HUF</v>
          </cell>
          <cell r="E12" t="str">
            <v>I</v>
          </cell>
          <cell r="F12" t="str">
            <v>09</v>
          </cell>
        </row>
        <row r="13">
          <cell r="B13" t="str">
            <v>10</v>
          </cell>
          <cell r="C13" t="str">
            <v>10</v>
          </cell>
          <cell r="D13" t="str">
            <v>EGP</v>
          </cell>
          <cell r="E13" t="str">
            <v>J</v>
          </cell>
          <cell r="F13">
            <v>10</v>
          </cell>
        </row>
        <row r="14">
          <cell r="B14" t="str">
            <v>11</v>
          </cell>
          <cell r="C14" t="str">
            <v>11</v>
          </cell>
          <cell r="D14" t="str">
            <v>INR</v>
          </cell>
          <cell r="E14" t="str">
            <v>K</v>
          </cell>
          <cell r="F14">
            <v>11</v>
          </cell>
        </row>
        <row r="15">
          <cell r="B15" t="str">
            <v>12</v>
          </cell>
          <cell r="C15" t="str">
            <v>12</v>
          </cell>
          <cell r="D15" t="str">
            <v>HKD</v>
          </cell>
          <cell r="E15" t="str">
            <v>L</v>
          </cell>
          <cell r="F15">
            <v>12</v>
          </cell>
        </row>
        <row r="16">
          <cell r="B16" t="str">
            <v>13</v>
          </cell>
          <cell r="D16" t="str">
            <v>RUB</v>
          </cell>
          <cell r="E16" t="str">
            <v>M</v>
          </cell>
          <cell r="F16">
            <v>13</v>
          </cell>
        </row>
        <row r="17">
          <cell r="B17" t="str">
            <v>14</v>
          </cell>
          <cell r="D17" t="str">
            <v>KZT</v>
          </cell>
          <cell r="E17" t="str">
            <v>N</v>
          </cell>
          <cell r="F17">
            <v>14</v>
          </cell>
        </row>
        <row r="18">
          <cell r="D18" t="str">
            <v>KRW</v>
          </cell>
          <cell r="E18" t="str">
            <v>O</v>
          </cell>
          <cell r="F18">
            <v>15</v>
          </cell>
        </row>
        <row r="19">
          <cell r="D19" t="str">
            <v>KPW</v>
          </cell>
          <cell r="E19" t="str">
            <v>P</v>
          </cell>
          <cell r="F19">
            <v>16</v>
          </cell>
        </row>
        <row r="20">
          <cell r="D20" t="str">
            <v>CAD</v>
          </cell>
          <cell r="E20" t="str">
            <v>Q</v>
          </cell>
          <cell r="F20">
            <v>17</v>
          </cell>
        </row>
        <row r="21">
          <cell r="D21" t="str">
            <v>AUD</v>
          </cell>
          <cell r="E21" t="str">
            <v>R</v>
          </cell>
          <cell r="F21">
            <v>18</v>
          </cell>
        </row>
        <row r="22">
          <cell r="D22" t="str">
            <v>CZK</v>
          </cell>
          <cell r="E22" t="str">
            <v>S</v>
          </cell>
          <cell r="F22">
            <v>19</v>
          </cell>
        </row>
        <row r="23">
          <cell r="D23" t="str">
            <v>TWD</v>
          </cell>
          <cell r="E23" t="str">
            <v>T</v>
          </cell>
          <cell r="F23">
            <v>20</v>
          </cell>
        </row>
        <row r="24">
          <cell r="D24" t="str">
            <v>THB</v>
          </cell>
          <cell r="E24" t="str">
            <v>U</v>
          </cell>
          <cell r="F24">
            <v>21</v>
          </cell>
        </row>
        <row r="25">
          <cell r="D25" t="str">
            <v>IDR</v>
          </cell>
          <cell r="F25">
            <v>22</v>
          </cell>
        </row>
        <row r="26">
          <cell r="D26" t="str">
            <v>MYR</v>
          </cell>
          <cell r="F26">
            <v>23</v>
          </cell>
        </row>
        <row r="27">
          <cell r="D27" t="str">
            <v>SGD</v>
          </cell>
          <cell r="F27">
            <v>24</v>
          </cell>
        </row>
        <row r="28">
          <cell r="D28" t="str">
            <v>AED</v>
          </cell>
          <cell r="F28">
            <v>25</v>
          </cell>
        </row>
        <row r="29">
          <cell r="D29" t="str">
            <v>KWD</v>
          </cell>
          <cell r="F29">
            <v>26</v>
          </cell>
        </row>
        <row r="30">
          <cell r="D30" t="str">
            <v>NZD</v>
          </cell>
          <cell r="F30">
            <v>27</v>
          </cell>
        </row>
        <row r="31">
          <cell r="D31" t="str">
            <v>DKK</v>
          </cell>
          <cell r="F31">
            <v>28</v>
          </cell>
        </row>
        <row r="32">
          <cell r="D32" t="str">
            <v>XAU</v>
          </cell>
          <cell r="F32">
            <v>29</v>
          </cell>
        </row>
        <row r="33">
          <cell r="D33" t="str">
            <v>XAG</v>
          </cell>
          <cell r="F33">
            <v>30</v>
          </cell>
        </row>
        <row r="34">
          <cell r="F34">
            <v>31</v>
          </cell>
        </row>
        <row r="35">
          <cell r="F35">
            <v>32</v>
          </cell>
        </row>
        <row r="36">
          <cell r="F36">
            <v>33</v>
          </cell>
        </row>
        <row r="37">
          <cell r="F37">
            <v>34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</row>
        <row r="74">
          <cell r="F74">
            <v>71</v>
          </cell>
        </row>
        <row r="75">
          <cell r="F75">
            <v>72</v>
          </cell>
        </row>
        <row r="76">
          <cell r="F76">
            <v>73</v>
          </cell>
        </row>
        <row r="77">
          <cell r="F77">
            <v>74</v>
          </cell>
        </row>
        <row r="78">
          <cell r="F78">
            <v>75</v>
          </cell>
        </row>
        <row r="79">
          <cell r="F79">
            <v>76</v>
          </cell>
        </row>
        <row r="80">
          <cell r="F80">
            <v>77</v>
          </cell>
        </row>
        <row r="81">
          <cell r="F81">
            <v>78</v>
          </cell>
        </row>
        <row r="82">
          <cell r="F82">
            <v>79</v>
          </cell>
        </row>
        <row r="83">
          <cell r="F83">
            <v>80</v>
          </cell>
        </row>
        <row r="84">
          <cell r="F84">
            <v>81</v>
          </cell>
        </row>
        <row r="85">
          <cell r="F85">
            <v>82</v>
          </cell>
        </row>
        <row r="86">
          <cell r="F86">
            <v>83</v>
          </cell>
        </row>
        <row r="87">
          <cell r="F87">
            <v>84</v>
          </cell>
        </row>
        <row r="88">
          <cell r="F88">
            <v>85</v>
          </cell>
        </row>
        <row r="89">
          <cell r="F89">
            <v>86</v>
          </cell>
        </row>
        <row r="90">
          <cell r="F90">
            <v>87</v>
          </cell>
        </row>
        <row r="91">
          <cell r="F91">
            <v>88</v>
          </cell>
        </row>
        <row r="92">
          <cell r="F92">
            <v>89</v>
          </cell>
        </row>
        <row r="93">
          <cell r="F93">
            <v>90</v>
          </cell>
        </row>
        <row r="94">
          <cell r="F94">
            <v>91</v>
          </cell>
        </row>
        <row r="95">
          <cell r="F95">
            <v>92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</row>
        <row r="99">
          <cell r="F99">
            <v>96</v>
          </cell>
        </row>
        <row r="100">
          <cell r="F100">
            <v>97</v>
          </cell>
        </row>
        <row r="101">
          <cell r="F101">
            <v>98</v>
          </cell>
        </row>
        <row r="102">
          <cell r="F102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>
        <row r="3">
          <cell r="A3">
            <v>43692.761151388891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>
        <row r="3">
          <cell r="A3" t="str">
            <v>Д/д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4а"/>
      <sheetName val="Annex 4б"/>
      <sheetName val="Annex 4в"/>
      <sheetName val="Annex 4д"/>
      <sheetName val="Annex 4г"/>
      <sheetName val="Annex 4е"/>
      <sheetName val="Annex 4ж"/>
      <sheetName val="Annex 4з"/>
      <sheetName val="Drop down list"/>
      <sheetName val="Namelist"/>
      <sheetName val="FR-MP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</sheetData>
      <sheetData sheetId="9">
        <row r="3">
          <cell r="B3" t="str">
            <v>Хэвийн</v>
          </cell>
        </row>
        <row r="4">
          <cell r="B4" t="str">
            <v>Анхаарал хандуулах</v>
          </cell>
        </row>
        <row r="5">
          <cell r="B5" t="str">
            <v>Хэвийн бус</v>
          </cell>
        </row>
        <row r="6">
          <cell r="B6" t="str">
            <v>Эргэлзээтэй</v>
          </cell>
        </row>
        <row r="7">
          <cell r="B7" t="str">
            <v>Муу</v>
          </cell>
        </row>
        <row r="8">
          <cell r="B8" t="str">
            <v>Үнэ цэнийн бууралт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largebor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  <sheetName val="GEN"/>
      <sheetName val="OPI"/>
      <sheetName val="240203 (3)"/>
      <sheetName val="Assumption"/>
    </sheetNames>
    <sheetDataSet>
      <sheetData sheetId="0" refreshError="1">
        <row r="3">
          <cell r="A3" t="str">
            <v>n/a</v>
          </cell>
        </row>
        <row r="4">
          <cell r="A4" t="str">
            <v>хэвийн</v>
          </cell>
        </row>
        <row r="5">
          <cell r="A5" t="str">
            <v>хуг. хэтэр.</v>
          </cell>
        </row>
        <row r="6">
          <cell r="A6" t="str">
            <v>хэв. бус</v>
          </cell>
        </row>
        <row r="7">
          <cell r="A7" t="str">
            <v>эргэлз.</v>
          </cell>
        </row>
        <row r="8">
          <cell r="A8" t="str">
            <v>муу</v>
          </cell>
        </row>
      </sheetData>
      <sheetData sheetId="1" refreshError="1"/>
      <sheetData sheetId="2">
        <row r="35">
          <cell r="F35">
            <v>103095531.07508606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A3" t="str">
            <v>Тайлант гаргасан хугацаа : 2020.01.24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45"/>
  <sheetViews>
    <sheetView tabSelected="1" zoomScale="90" zoomScaleNormal="90" workbookViewId="0">
      <selection activeCell="G15" sqref="G15"/>
    </sheetView>
  </sheetViews>
  <sheetFormatPr defaultColWidth="12.42578125" defaultRowHeight="15.75" x14ac:dyDescent="0.25"/>
  <cols>
    <col min="1" max="1" width="12.42578125" style="2"/>
    <col min="2" max="2" width="6.140625" style="1" bestFit="1" customWidth="1"/>
    <col min="3" max="3" width="71.28515625" style="2" customWidth="1"/>
    <col min="4" max="4" width="17.28515625" style="2" customWidth="1"/>
    <col min="5" max="5" width="16.85546875" style="25" customWidth="1"/>
    <col min="6" max="7" width="15.85546875" style="2" bestFit="1" customWidth="1"/>
    <col min="8" max="9" width="12.42578125" style="2"/>
    <col min="10" max="11" width="20" style="2" bestFit="1" customWidth="1"/>
    <col min="12" max="16384" width="12.42578125" style="2"/>
  </cols>
  <sheetData>
    <row r="3" spans="2:6" ht="18.75" x14ac:dyDescent="0.25">
      <c r="B3" s="86" t="s">
        <v>224</v>
      </c>
      <c r="C3" s="86"/>
      <c r="D3" s="86"/>
      <c r="E3" s="86"/>
    </row>
    <row r="4" spans="2:6" x14ac:dyDescent="0.25">
      <c r="B4" s="85"/>
      <c r="C4" s="85"/>
      <c r="D4" s="82"/>
    </row>
    <row r="5" spans="2:6" s="4" customFormat="1" ht="12.75" x14ac:dyDescent="0.2">
      <c r="B5" s="3"/>
      <c r="E5" s="26" t="s">
        <v>223</v>
      </c>
    </row>
    <row r="6" spans="2:6" s="6" customFormat="1" ht="28.5" customHeight="1" x14ac:dyDescent="0.25">
      <c r="B6" s="14" t="s">
        <v>81</v>
      </c>
      <c r="C6" s="17" t="s">
        <v>0</v>
      </c>
      <c r="D6" s="34">
        <v>44197</v>
      </c>
      <c r="E6" s="34">
        <v>44561</v>
      </c>
    </row>
    <row r="7" spans="2:6" x14ac:dyDescent="0.25">
      <c r="B7" s="18">
        <v>1</v>
      </c>
      <c r="C7" s="19" t="s">
        <v>75</v>
      </c>
      <c r="D7" s="19"/>
      <c r="E7" s="29"/>
    </row>
    <row r="8" spans="2:6" x14ac:dyDescent="0.25">
      <c r="B8" s="18">
        <v>1.1000000000000001</v>
      </c>
      <c r="C8" s="15" t="s">
        <v>1</v>
      </c>
      <c r="D8" s="15"/>
      <c r="E8" s="28">
        <v>123191120</v>
      </c>
    </row>
    <row r="9" spans="2:6" x14ac:dyDescent="0.25">
      <c r="B9" s="18">
        <v>1.2</v>
      </c>
      <c r="C9" s="15" t="s">
        <v>77</v>
      </c>
      <c r="D9" s="15"/>
      <c r="E9" s="28">
        <v>12530241</v>
      </c>
      <c r="F9" s="32"/>
    </row>
    <row r="10" spans="2:6" x14ac:dyDescent="0.25">
      <c r="B10" s="18">
        <v>1.3</v>
      </c>
      <c r="C10" s="15" t="s">
        <v>2</v>
      </c>
      <c r="D10" s="15"/>
      <c r="E10" s="28">
        <v>32404795</v>
      </c>
    </row>
    <row r="11" spans="2:6" x14ac:dyDescent="0.25">
      <c r="B11" s="18">
        <v>1.4</v>
      </c>
      <c r="C11" s="15" t="s">
        <v>3</v>
      </c>
      <c r="D11" s="15"/>
      <c r="E11" s="28">
        <v>146593445</v>
      </c>
    </row>
    <row r="12" spans="2:6" x14ac:dyDescent="0.25">
      <c r="B12" s="21" t="s">
        <v>4</v>
      </c>
      <c r="C12" s="8" t="s">
        <v>5</v>
      </c>
      <c r="D12" s="8"/>
      <c r="E12" s="81">
        <v>135893265</v>
      </c>
    </row>
    <row r="13" spans="2:6" x14ac:dyDescent="0.25">
      <c r="B13" s="21" t="s">
        <v>6</v>
      </c>
      <c r="C13" s="8" t="s">
        <v>89</v>
      </c>
      <c r="D13" s="8"/>
      <c r="E13" s="81">
        <v>6559967</v>
      </c>
    </row>
    <row r="14" spans="2:6" x14ac:dyDescent="0.25">
      <c r="B14" s="21" t="s">
        <v>7</v>
      </c>
      <c r="C14" s="8" t="s">
        <v>88</v>
      </c>
      <c r="D14" s="8"/>
      <c r="E14" s="81">
        <v>5314293</v>
      </c>
    </row>
    <row r="15" spans="2:6" x14ac:dyDescent="0.25">
      <c r="B15" s="21" t="s">
        <v>8</v>
      </c>
      <c r="C15" s="8" t="s">
        <v>70</v>
      </c>
      <c r="D15" s="8"/>
      <c r="E15" s="81">
        <v>0</v>
      </c>
    </row>
    <row r="16" spans="2:6" x14ac:dyDescent="0.25">
      <c r="B16" s="21" t="s">
        <v>9</v>
      </c>
      <c r="C16" s="8" t="s">
        <v>10</v>
      </c>
      <c r="D16" s="8"/>
      <c r="E16" s="81">
        <v>1875830</v>
      </c>
    </row>
    <row r="17" spans="2:6" x14ac:dyDescent="0.25">
      <c r="B17" s="21" t="s">
        <v>87</v>
      </c>
      <c r="C17" s="8" t="s">
        <v>11</v>
      </c>
      <c r="D17" s="8"/>
      <c r="E17" s="81">
        <v>-3049910</v>
      </c>
    </row>
    <row r="18" spans="2:6" x14ac:dyDescent="0.25">
      <c r="B18" s="18">
        <v>1.5</v>
      </c>
      <c r="C18" s="15" t="s">
        <v>12</v>
      </c>
      <c r="D18" s="15"/>
      <c r="E18" s="28">
        <v>0</v>
      </c>
    </row>
    <row r="19" spans="2:6" x14ac:dyDescent="0.25">
      <c r="B19" s="18">
        <v>1.6</v>
      </c>
      <c r="C19" s="15" t="s">
        <v>73</v>
      </c>
      <c r="D19" s="15"/>
      <c r="E19" s="28">
        <v>345159</v>
      </c>
    </row>
    <row r="20" spans="2:6" x14ac:dyDescent="0.25">
      <c r="B20" s="18">
        <v>1.7</v>
      </c>
      <c r="C20" s="15" t="s">
        <v>74</v>
      </c>
      <c r="D20" s="15"/>
      <c r="E20" s="28">
        <v>3624422</v>
      </c>
    </row>
    <row r="21" spans="2:6" x14ac:dyDescent="0.25">
      <c r="B21" s="18">
        <v>1.8</v>
      </c>
      <c r="C21" s="15" t="s">
        <v>90</v>
      </c>
      <c r="D21" s="15"/>
      <c r="E21" s="28">
        <v>2564963</v>
      </c>
    </row>
    <row r="22" spans="2:6" x14ac:dyDescent="0.25">
      <c r="B22" s="18">
        <v>1.9</v>
      </c>
      <c r="C22" s="15" t="s">
        <v>78</v>
      </c>
      <c r="D22" s="15"/>
      <c r="E22" s="28">
        <v>3907924</v>
      </c>
    </row>
    <row r="23" spans="2:6" x14ac:dyDescent="0.25">
      <c r="B23" s="33">
        <v>1.1000000000000001</v>
      </c>
      <c r="C23" s="15" t="s">
        <v>13</v>
      </c>
      <c r="D23" s="15"/>
      <c r="E23" s="28">
        <v>1034300</v>
      </c>
    </row>
    <row r="24" spans="2:6" x14ac:dyDescent="0.25">
      <c r="B24" s="18">
        <v>1.1100000000000001</v>
      </c>
      <c r="C24" s="15" t="s">
        <v>14</v>
      </c>
      <c r="D24" s="15"/>
      <c r="E24" s="28">
        <v>855851</v>
      </c>
    </row>
    <row r="25" spans="2:6" x14ac:dyDescent="0.25">
      <c r="B25" s="18"/>
      <c r="C25" s="17" t="s">
        <v>15</v>
      </c>
      <c r="D25" s="17"/>
      <c r="E25" s="28">
        <v>327052220</v>
      </c>
    </row>
    <row r="26" spans="2:6" x14ac:dyDescent="0.25">
      <c r="B26" s="18">
        <v>2</v>
      </c>
      <c r="C26" s="17" t="s">
        <v>76</v>
      </c>
      <c r="D26" s="17"/>
      <c r="E26" s="28"/>
    </row>
    <row r="27" spans="2:6" x14ac:dyDescent="0.25">
      <c r="B27" s="18">
        <v>2.1</v>
      </c>
      <c r="C27" s="15" t="s">
        <v>79</v>
      </c>
      <c r="D27" s="15"/>
      <c r="E27" s="28">
        <v>26912181</v>
      </c>
      <c r="F27" s="32"/>
    </row>
    <row r="28" spans="2:6" x14ac:dyDescent="0.25">
      <c r="B28" s="18">
        <v>2.2000000000000002</v>
      </c>
      <c r="C28" s="15" t="s">
        <v>16</v>
      </c>
      <c r="D28" s="15"/>
      <c r="E28" s="28">
        <v>95657240</v>
      </c>
    </row>
    <row r="29" spans="2:6" x14ac:dyDescent="0.25">
      <c r="B29" s="18">
        <v>2.2999999999999998</v>
      </c>
      <c r="C29" s="15" t="s">
        <v>17</v>
      </c>
      <c r="D29" s="15"/>
      <c r="E29" s="28">
        <v>46295278</v>
      </c>
    </row>
    <row r="30" spans="2:6" x14ac:dyDescent="0.25">
      <c r="B30" s="18">
        <v>2.4</v>
      </c>
      <c r="C30" s="15" t="s">
        <v>18</v>
      </c>
      <c r="D30" s="15"/>
      <c r="E30" s="28">
        <v>53900832</v>
      </c>
    </row>
    <row r="31" spans="2:6" x14ac:dyDescent="0.25">
      <c r="B31" s="18">
        <v>2.5</v>
      </c>
      <c r="C31" s="15" t="s">
        <v>19</v>
      </c>
      <c r="D31" s="15"/>
      <c r="E31" s="28">
        <v>0</v>
      </c>
    </row>
    <row r="32" spans="2:6" x14ac:dyDescent="0.25">
      <c r="B32" s="18">
        <v>2.6</v>
      </c>
      <c r="C32" s="15" t="s">
        <v>71</v>
      </c>
      <c r="D32" s="15"/>
      <c r="E32" s="28">
        <v>821096</v>
      </c>
    </row>
    <row r="33" spans="2:12" x14ac:dyDescent="0.25">
      <c r="B33" s="18">
        <v>2.7</v>
      </c>
      <c r="C33" s="15" t="s">
        <v>20</v>
      </c>
      <c r="D33" s="15"/>
      <c r="E33" s="28">
        <v>1913782</v>
      </c>
    </row>
    <row r="34" spans="2:12" x14ac:dyDescent="0.25">
      <c r="B34" s="21"/>
      <c r="C34" s="17" t="s">
        <v>21</v>
      </c>
      <c r="D34" s="17"/>
      <c r="E34" s="28">
        <v>225500409</v>
      </c>
    </row>
    <row r="35" spans="2:12" x14ac:dyDescent="0.25">
      <c r="B35" s="18">
        <v>3</v>
      </c>
      <c r="C35" s="17" t="s">
        <v>80</v>
      </c>
      <c r="D35" s="17"/>
      <c r="E35" s="28"/>
    </row>
    <row r="36" spans="2:12" x14ac:dyDescent="0.25">
      <c r="B36" s="18">
        <v>3.1</v>
      </c>
      <c r="C36" s="15" t="s">
        <v>22</v>
      </c>
      <c r="D36" s="15"/>
      <c r="E36" s="28">
        <v>81750000</v>
      </c>
      <c r="F36" s="35"/>
      <c r="G36" s="36"/>
    </row>
    <row r="37" spans="2:12" x14ac:dyDescent="0.25">
      <c r="B37" s="18">
        <v>3.2</v>
      </c>
      <c r="C37" s="15" t="s">
        <v>23</v>
      </c>
      <c r="D37" s="15"/>
      <c r="E37" s="28">
        <v>-1570178</v>
      </c>
      <c r="F37" s="35"/>
      <c r="G37" s="36"/>
      <c r="J37" s="35"/>
      <c r="K37" s="35"/>
      <c r="L37" s="35"/>
    </row>
    <row r="38" spans="2:12" x14ac:dyDescent="0.25">
      <c r="B38" s="18">
        <v>3.3</v>
      </c>
      <c r="C38" s="15" t="s">
        <v>24</v>
      </c>
      <c r="D38" s="15"/>
      <c r="E38" s="28">
        <v>0</v>
      </c>
      <c r="J38" s="35"/>
      <c r="K38" s="35"/>
      <c r="L38" s="35"/>
    </row>
    <row r="39" spans="2:12" x14ac:dyDescent="0.25">
      <c r="B39" s="18">
        <v>3.4</v>
      </c>
      <c r="C39" s="15" t="s">
        <v>25</v>
      </c>
      <c r="D39" s="15"/>
      <c r="E39" s="28">
        <v>0</v>
      </c>
      <c r="J39" s="35"/>
      <c r="K39" s="35"/>
      <c r="L39" s="35"/>
    </row>
    <row r="40" spans="2:12" x14ac:dyDescent="0.25">
      <c r="B40" s="18">
        <v>3.5</v>
      </c>
      <c r="C40" s="15" t="s">
        <v>26</v>
      </c>
      <c r="D40" s="15"/>
      <c r="E40" s="28">
        <v>20506226</v>
      </c>
    </row>
    <row r="41" spans="2:12" x14ac:dyDescent="0.25">
      <c r="B41" s="18">
        <v>3.6</v>
      </c>
      <c r="C41" s="15" t="s">
        <v>27</v>
      </c>
      <c r="D41" s="15"/>
      <c r="E41" s="28">
        <v>865763</v>
      </c>
    </row>
    <row r="42" spans="2:12" x14ac:dyDescent="0.25">
      <c r="B42" s="18">
        <v>3.7</v>
      </c>
      <c r="C42" s="14" t="s">
        <v>28</v>
      </c>
      <c r="D42" s="14"/>
      <c r="E42" s="28">
        <v>101551811</v>
      </c>
    </row>
    <row r="43" spans="2:12" x14ac:dyDescent="0.25">
      <c r="B43" s="18">
        <v>4</v>
      </c>
      <c r="C43" s="17" t="s">
        <v>29</v>
      </c>
      <c r="D43" s="17"/>
      <c r="E43" s="28">
        <v>327052220</v>
      </c>
    </row>
    <row r="44" spans="2:12" x14ac:dyDescent="0.25">
      <c r="E44" s="30"/>
    </row>
    <row r="45" spans="2:12" x14ac:dyDescent="0.25">
      <c r="C45" s="20"/>
      <c r="D45" s="20"/>
      <c r="E45" s="31"/>
    </row>
  </sheetData>
  <mergeCells count="2">
    <mergeCell ref="B4:C4"/>
    <mergeCell ref="B3:E3"/>
  </mergeCells>
  <phoneticPr fontId="45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3"/>
  <sheetViews>
    <sheetView zoomScale="90" zoomScaleNormal="90" zoomScaleSheetLayoutView="90" workbookViewId="0">
      <selection sqref="A1:A1048576"/>
    </sheetView>
  </sheetViews>
  <sheetFormatPr defaultColWidth="12.42578125" defaultRowHeight="15.75" x14ac:dyDescent="0.25"/>
  <cols>
    <col min="1" max="1" width="12.42578125" style="2"/>
    <col min="2" max="2" width="5.5703125" style="1" bestFit="1" customWidth="1"/>
    <col min="3" max="3" width="76.7109375" style="2" customWidth="1"/>
    <col min="4" max="4" width="20.140625" style="2" customWidth="1"/>
    <col min="5" max="5" width="19.5703125" style="25" bestFit="1" customWidth="1"/>
    <col min="6" max="6" width="12.85546875" style="2" bestFit="1" customWidth="1"/>
    <col min="7" max="16384" width="12.42578125" style="2"/>
  </cols>
  <sheetData>
    <row r="2" spans="2:5" x14ac:dyDescent="0.25">
      <c r="C2" s="23"/>
      <c r="D2" s="23"/>
    </row>
    <row r="3" spans="2:5" ht="18.75" x14ac:dyDescent="0.25">
      <c r="B3" s="86" t="s">
        <v>225</v>
      </c>
      <c r="C3" s="86"/>
      <c r="D3" s="86"/>
      <c r="E3" s="86"/>
    </row>
    <row r="4" spans="2:5" x14ac:dyDescent="0.25">
      <c r="B4" s="87"/>
      <c r="C4" s="88"/>
      <c r="D4" s="83"/>
    </row>
    <row r="5" spans="2:5" x14ac:dyDescent="0.25">
      <c r="B5" s="3"/>
      <c r="C5" s="4"/>
      <c r="D5" s="4"/>
      <c r="E5" s="26" t="s">
        <v>222</v>
      </c>
    </row>
    <row r="6" spans="2:5" s="5" customFormat="1" x14ac:dyDescent="0.25">
      <c r="B6" s="16" t="s">
        <v>81</v>
      </c>
      <c r="C6" s="17" t="s">
        <v>30</v>
      </c>
      <c r="D6" s="84">
        <v>44197</v>
      </c>
      <c r="E6" s="27">
        <v>44561</v>
      </c>
    </row>
    <row r="7" spans="2:5" x14ac:dyDescent="0.25">
      <c r="B7" s="14">
        <v>1</v>
      </c>
      <c r="C7" s="15" t="s">
        <v>31</v>
      </c>
      <c r="D7" s="15"/>
      <c r="E7" s="28">
        <v>25888708</v>
      </c>
    </row>
    <row r="8" spans="2:5" x14ac:dyDescent="0.25">
      <c r="B8" s="16">
        <v>1.1000000000000001</v>
      </c>
      <c r="C8" s="9" t="s">
        <v>32</v>
      </c>
      <c r="D8" s="9"/>
      <c r="E8" s="81">
        <v>63877</v>
      </c>
    </row>
    <row r="9" spans="2:5" x14ac:dyDescent="0.25">
      <c r="B9" s="16">
        <v>1.2</v>
      </c>
      <c r="C9" s="9" t="s">
        <v>33</v>
      </c>
      <c r="D9" s="9"/>
      <c r="E9" s="81">
        <v>708825</v>
      </c>
    </row>
    <row r="10" spans="2:5" x14ac:dyDescent="0.25">
      <c r="B10" s="16">
        <v>1.3</v>
      </c>
      <c r="C10" s="9" t="s">
        <v>34</v>
      </c>
      <c r="D10" s="9"/>
      <c r="E10" s="81">
        <v>5122021</v>
      </c>
    </row>
    <row r="11" spans="2:5" x14ac:dyDescent="0.25">
      <c r="B11" s="16">
        <v>1.4</v>
      </c>
      <c r="C11" s="9" t="s">
        <v>35</v>
      </c>
      <c r="D11" s="9"/>
      <c r="E11" s="81">
        <v>19871251</v>
      </c>
    </row>
    <row r="12" spans="2:5" x14ac:dyDescent="0.25">
      <c r="B12" s="16">
        <v>1.5</v>
      </c>
      <c r="C12" s="9" t="s">
        <v>36</v>
      </c>
      <c r="D12" s="9"/>
      <c r="E12" s="81">
        <v>122734</v>
      </c>
    </row>
    <row r="13" spans="2:5" x14ac:dyDescent="0.25">
      <c r="B13" s="14">
        <v>2</v>
      </c>
      <c r="C13" s="15" t="s">
        <v>37</v>
      </c>
      <c r="D13" s="15"/>
      <c r="E13" s="28">
        <v>10683071</v>
      </c>
    </row>
    <row r="14" spans="2:5" x14ac:dyDescent="0.25">
      <c r="B14" s="16">
        <v>2.1</v>
      </c>
      <c r="C14" s="9" t="s">
        <v>38</v>
      </c>
      <c r="D14" s="9"/>
      <c r="E14" s="81">
        <v>0</v>
      </c>
    </row>
    <row r="15" spans="2:5" x14ac:dyDescent="0.25">
      <c r="B15" s="16">
        <v>2.2000000000000002</v>
      </c>
      <c r="C15" s="9" t="s">
        <v>39</v>
      </c>
      <c r="D15" s="9"/>
      <c r="E15" s="81">
        <v>8726058</v>
      </c>
    </row>
    <row r="16" spans="2:5" x14ac:dyDescent="0.25">
      <c r="B16" s="16">
        <v>2.2999999999999998</v>
      </c>
      <c r="C16" s="9" t="s">
        <v>40</v>
      </c>
      <c r="D16" s="9"/>
      <c r="E16" s="81">
        <v>42163</v>
      </c>
    </row>
    <row r="17" spans="2:6" x14ac:dyDescent="0.25">
      <c r="B17" s="16">
        <v>2.4</v>
      </c>
      <c r="C17" s="9" t="s">
        <v>41</v>
      </c>
      <c r="D17" s="9"/>
      <c r="E17" s="81">
        <v>1908036</v>
      </c>
    </row>
    <row r="18" spans="2:6" x14ac:dyDescent="0.25">
      <c r="B18" s="16">
        <v>2.5</v>
      </c>
      <c r="C18" s="9" t="s">
        <v>42</v>
      </c>
      <c r="D18" s="9"/>
      <c r="E18" s="81">
        <v>6814</v>
      </c>
    </row>
    <row r="19" spans="2:6" x14ac:dyDescent="0.25">
      <c r="B19" s="14">
        <v>3</v>
      </c>
      <c r="C19" s="15" t="s">
        <v>82</v>
      </c>
      <c r="D19" s="15"/>
      <c r="E19" s="28">
        <v>15205637</v>
      </c>
      <c r="F19" s="24"/>
    </row>
    <row r="20" spans="2:6" x14ac:dyDescent="0.25">
      <c r="B20" s="14">
        <v>4</v>
      </c>
      <c r="C20" s="15" t="s">
        <v>43</v>
      </c>
      <c r="D20" s="15"/>
      <c r="E20" s="28">
        <v>928925</v>
      </c>
    </row>
    <row r="21" spans="2:6" x14ac:dyDescent="0.25">
      <c r="B21" s="14">
        <v>5</v>
      </c>
      <c r="C21" s="15" t="s">
        <v>83</v>
      </c>
      <c r="D21" s="15"/>
      <c r="E21" s="28">
        <v>14276712</v>
      </c>
      <c r="F21" s="24"/>
    </row>
    <row r="22" spans="2:6" x14ac:dyDescent="0.25">
      <c r="B22" s="14">
        <v>6</v>
      </c>
      <c r="C22" s="15" t="s">
        <v>44</v>
      </c>
      <c r="D22" s="15"/>
      <c r="E22" s="28">
        <v>9360559</v>
      </c>
    </row>
    <row r="23" spans="2:6" x14ac:dyDescent="0.25">
      <c r="B23" s="16">
        <v>6.1</v>
      </c>
      <c r="C23" s="8" t="s">
        <v>45</v>
      </c>
      <c r="D23" s="8"/>
      <c r="E23" s="81">
        <v>7646082</v>
      </c>
    </row>
    <row r="24" spans="2:6" x14ac:dyDescent="0.25">
      <c r="B24" s="16" t="s">
        <v>46</v>
      </c>
      <c r="C24" s="22" t="s">
        <v>47</v>
      </c>
      <c r="D24" s="22"/>
      <c r="E24" s="81">
        <v>4478623</v>
      </c>
    </row>
    <row r="25" spans="2:6" x14ac:dyDescent="0.25">
      <c r="B25" s="16" t="s">
        <v>48</v>
      </c>
      <c r="C25" s="22" t="s">
        <v>49</v>
      </c>
      <c r="D25" s="22"/>
      <c r="E25" s="81">
        <v>1053748</v>
      </c>
    </row>
    <row r="26" spans="2:6" ht="30" x14ac:dyDescent="0.25">
      <c r="B26" s="16" t="s">
        <v>50</v>
      </c>
      <c r="C26" s="22" t="s">
        <v>51</v>
      </c>
      <c r="D26" s="22"/>
      <c r="E26" s="81">
        <v>2042184</v>
      </c>
    </row>
    <row r="27" spans="2:6" x14ac:dyDescent="0.25">
      <c r="B27" s="16" t="s">
        <v>52</v>
      </c>
      <c r="C27" s="22" t="s">
        <v>53</v>
      </c>
      <c r="D27" s="22"/>
      <c r="E27" s="81">
        <v>71527</v>
      </c>
    </row>
    <row r="28" spans="2:6" x14ac:dyDescent="0.25">
      <c r="B28" s="16">
        <v>6.2</v>
      </c>
      <c r="C28" s="8" t="s">
        <v>54</v>
      </c>
      <c r="D28" s="8"/>
      <c r="E28" s="81">
        <v>1714477</v>
      </c>
    </row>
    <row r="29" spans="2:6" x14ac:dyDescent="0.25">
      <c r="B29" s="14">
        <v>7</v>
      </c>
      <c r="C29" s="15" t="s">
        <v>55</v>
      </c>
      <c r="D29" s="15"/>
      <c r="E29" s="28">
        <v>12168257</v>
      </c>
    </row>
    <row r="30" spans="2:6" x14ac:dyDescent="0.25">
      <c r="B30" s="16">
        <v>7.1</v>
      </c>
      <c r="C30" s="8" t="s">
        <v>56</v>
      </c>
      <c r="D30" s="8"/>
      <c r="E30" s="81">
        <v>12114218</v>
      </c>
    </row>
    <row r="31" spans="2:6" x14ac:dyDescent="0.25">
      <c r="B31" s="16" t="s">
        <v>57</v>
      </c>
      <c r="C31" s="22" t="s">
        <v>58</v>
      </c>
      <c r="D31" s="22"/>
      <c r="E31" s="81">
        <v>0</v>
      </c>
    </row>
    <row r="32" spans="2:6" x14ac:dyDescent="0.25">
      <c r="B32" s="16" t="s">
        <v>59</v>
      </c>
      <c r="C32" s="22" t="s">
        <v>60</v>
      </c>
      <c r="D32" s="22"/>
      <c r="E32" s="81">
        <v>162985</v>
      </c>
    </row>
    <row r="33" spans="2:6" x14ac:dyDescent="0.25">
      <c r="B33" s="16" t="s">
        <v>61</v>
      </c>
      <c r="C33" s="22" t="s">
        <v>62</v>
      </c>
      <c r="D33" s="22"/>
      <c r="E33" s="81">
        <v>1125193</v>
      </c>
    </row>
    <row r="34" spans="2:6" x14ac:dyDescent="0.25">
      <c r="B34" s="16" t="s">
        <v>63</v>
      </c>
      <c r="C34" s="22" t="s">
        <v>64</v>
      </c>
      <c r="D34" s="22"/>
      <c r="E34" s="81">
        <v>493389</v>
      </c>
    </row>
    <row r="35" spans="2:6" x14ac:dyDescent="0.25">
      <c r="B35" s="16" t="s">
        <v>65</v>
      </c>
      <c r="C35" s="22" t="s">
        <v>66</v>
      </c>
      <c r="D35" s="22"/>
      <c r="E35" s="81">
        <v>10332651</v>
      </c>
    </row>
    <row r="36" spans="2:6" x14ac:dyDescent="0.25">
      <c r="B36" s="16">
        <v>7.2</v>
      </c>
      <c r="C36" s="8" t="s">
        <v>67</v>
      </c>
      <c r="D36" s="8"/>
      <c r="E36" s="81">
        <v>54039</v>
      </c>
    </row>
    <row r="37" spans="2:6" x14ac:dyDescent="0.25">
      <c r="B37" s="14">
        <v>8</v>
      </c>
      <c r="C37" s="15" t="s">
        <v>84</v>
      </c>
      <c r="D37" s="15"/>
      <c r="E37" s="28">
        <v>11469014</v>
      </c>
      <c r="F37" s="24"/>
    </row>
    <row r="38" spans="2:6" x14ac:dyDescent="0.25">
      <c r="B38" s="16">
        <v>9</v>
      </c>
      <c r="C38" s="7" t="s">
        <v>68</v>
      </c>
      <c r="D38" s="7"/>
      <c r="E38" s="28">
        <v>1222147</v>
      </c>
      <c r="F38" s="24"/>
    </row>
    <row r="39" spans="2:6" x14ac:dyDescent="0.25">
      <c r="B39" s="14">
        <v>10</v>
      </c>
      <c r="C39" s="15" t="s">
        <v>85</v>
      </c>
      <c r="D39" s="15"/>
      <c r="E39" s="28">
        <v>10246867</v>
      </c>
    </row>
    <row r="40" spans="2:6" x14ac:dyDescent="0.25">
      <c r="B40" s="14">
        <v>11</v>
      </c>
      <c r="C40" s="15" t="s">
        <v>44</v>
      </c>
      <c r="D40" s="15"/>
      <c r="E40" s="28">
        <v>0</v>
      </c>
    </row>
    <row r="41" spans="2:6" x14ac:dyDescent="0.25">
      <c r="B41" s="14">
        <v>12</v>
      </c>
      <c r="C41" s="15" t="s">
        <v>86</v>
      </c>
      <c r="D41" s="15"/>
      <c r="E41" s="28">
        <v>10246867</v>
      </c>
    </row>
    <row r="42" spans="2:6" x14ac:dyDescent="0.25">
      <c r="B42" s="12">
        <v>13</v>
      </c>
      <c r="C42" s="13" t="s">
        <v>69</v>
      </c>
      <c r="D42" s="13"/>
      <c r="E42" s="28">
        <v>0</v>
      </c>
    </row>
    <row r="43" spans="2:6" x14ac:dyDescent="0.25">
      <c r="B43" s="10">
        <v>14</v>
      </c>
      <c r="C43" s="11" t="s">
        <v>72</v>
      </c>
      <c r="D43" s="11"/>
      <c r="E43" s="28">
        <v>10246867</v>
      </c>
    </row>
  </sheetData>
  <mergeCells count="2">
    <mergeCell ref="B4:C4"/>
    <mergeCell ref="B3:E3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B310-2639-4DDD-877F-C337CCDEAF20}">
  <dimension ref="B3:E76"/>
  <sheetViews>
    <sheetView workbookViewId="0">
      <selection sqref="A1:A1048576"/>
    </sheetView>
  </sheetViews>
  <sheetFormatPr defaultRowHeight="15.75" x14ac:dyDescent="0.25"/>
  <cols>
    <col min="2" max="2" width="8" style="42" customWidth="1"/>
    <col min="3" max="3" width="71.5703125" style="60" customWidth="1"/>
    <col min="4" max="4" width="20.140625" style="60" customWidth="1"/>
    <col min="5" max="5" width="21.5703125" style="61" customWidth="1"/>
  </cols>
  <sheetData>
    <row r="3" spans="2:5" ht="18.75" x14ac:dyDescent="0.25">
      <c r="B3" s="89" t="s">
        <v>91</v>
      </c>
      <c r="C3" s="89"/>
      <c r="D3" s="89"/>
      <c r="E3" s="89"/>
    </row>
    <row r="4" spans="2:5" x14ac:dyDescent="0.25">
      <c r="B4" s="65"/>
      <c r="C4" s="66"/>
      <c r="D4" s="66"/>
      <c r="E4" s="43"/>
    </row>
    <row r="5" spans="2:5" x14ac:dyDescent="0.25">
      <c r="B5" s="63"/>
      <c r="C5" s="64"/>
      <c r="D5" s="64"/>
      <c r="E5" s="26" t="s">
        <v>223</v>
      </c>
    </row>
    <row r="6" spans="2:5" x14ac:dyDescent="0.25">
      <c r="B6" s="44"/>
      <c r="C6" s="76" t="s">
        <v>92</v>
      </c>
      <c r="D6" s="76" t="s">
        <v>226</v>
      </c>
      <c r="E6" s="80" t="s">
        <v>93</v>
      </c>
    </row>
    <row r="7" spans="2:5" ht="15" x14ac:dyDescent="0.25">
      <c r="B7" s="46">
        <v>1</v>
      </c>
      <c r="C7" s="47" t="s">
        <v>94</v>
      </c>
      <c r="D7" s="47"/>
      <c r="E7" s="48" t="s">
        <v>95</v>
      </c>
    </row>
    <row r="8" spans="2:5" ht="15" x14ac:dyDescent="0.25">
      <c r="B8" s="46">
        <v>1.1000000000000001</v>
      </c>
      <c r="C8" s="47" t="s">
        <v>96</v>
      </c>
      <c r="D8" s="47"/>
      <c r="E8" s="49">
        <v>11469014</v>
      </c>
    </row>
    <row r="9" spans="2:5" ht="15" x14ac:dyDescent="0.25">
      <c r="B9" s="46">
        <v>1.2</v>
      </c>
      <c r="C9" s="47" t="s">
        <v>97</v>
      </c>
      <c r="D9" s="47"/>
      <c r="E9" s="50">
        <f>SUM(E10:E16)</f>
        <v>-14995048</v>
      </c>
    </row>
    <row r="10" spans="2:5" ht="15" x14ac:dyDescent="0.25">
      <c r="B10" s="51" t="s">
        <v>98</v>
      </c>
      <c r="C10" s="52" t="s">
        <v>99</v>
      </c>
      <c r="D10" s="52"/>
      <c r="E10" s="53">
        <v>869718</v>
      </c>
    </row>
    <row r="11" spans="2:5" ht="15" x14ac:dyDescent="0.25">
      <c r="B11" s="51" t="s">
        <v>100</v>
      </c>
      <c r="C11" s="52" t="s">
        <v>101</v>
      </c>
      <c r="D11" s="52"/>
      <c r="E11" s="53">
        <v>946706</v>
      </c>
    </row>
    <row r="12" spans="2:5" ht="25.5" x14ac:dyDescent="0.25">
      <c r="B12" s="51" t="s">
        <v>102</v>
      </c>
      <c r="C12" s="54" t="s">
        <v>103</v>
      </c>
      <c r="D12" s="54"/>
      <c r="E12" s="53">
        <v>0</v>
      </c>
    </row>
    <row r="13" spans="2:5" ht="15" x14ac:dyDescent="0.25">
      <c r="B13" s="51" t="s">
        <v>104</v>
      </c>
      <c r="C13" s="52" t="s">
        <v>105</v>
      </c>
      <c r="D13" s="52"/>
      <c r="E13" s="53">
        <v>-25888708</v>
      </c>
    </row>
    <row r="14" spans="2:5" ht="15" x14ac:dyDescent="0.25">
      <c r="B14" s="51" t="s">
        <v>106</v>
      </c>
      <c r="C14" s="52" t="s">
        <v>107</v>
      </c>
      <c r="D14" s="52"/>
      <c r="E14" s="53">
        <v>10683071</v>
      </c>
    </row>
    <row r="15" spans="2:5" ht="15" x14ac:dyDescent="0.25">
      <c r="B15" s="51" t="s">
        <v>108</v>
      </c>
      <c r="C15" s="52" t="s">
        <v>109</v>
      </c>
      <c r="D15" s="52"/>
      <c r="E15" s="53">
        <v>-1605835</v>
      </c>
    </row>
    <row r="16" spans="2:5" ht="15" x14ac:dyDescent="0.25">
      <c r="B16" s="51" t="s">
        <v>110</v>
      </c>
      <c r="C16" s="52" t="s">
        <v>111</v>
      </c>
      <c r="D16" s="52"/>
      <c r="E16" s="53">
        <v>0</v>
      </c>
    </row>
    <row r="17" spans="2:5" ht="15" x14ac:dyDescent="0.25">
      <c r="B17" s="46">
        <v>1.3</v>
      </c>
      <c r="C17" s="47" t="s">
        <v>112</v>
      </c>
      <c r="D17" s="47"/>
      <c r="E17" s="50">
        <f>SUM(E18:E26)</f>
        <v>7991095</v>
      </c>
    </row>
    <row r="18" spans="2:5" ht="15" x14ac:dyDescent="0.25">
      <c r="B18" s="51" t="s">
        <v>113</v>
      </c>
      <c r="C18" s="54" t="s">
        <v>114</v>
      </c>
      <c r="D18" s="54"/>
      <c r="E18" s="53">
        <v>-5194844</v>
      </c>
    </row>
    <row r="19" spans="2:5" ht="15" x14ac:dyDescent="0.25">
      <c r="B19" s="51" t="s">
        <v>115</v>
      </c>
      <c r="C19" s="52" t="s">
        <v>116</v>
      </c>
      <c r="D19" s="52"/>
      <c r="E19" s="53">
        <v>0</v>
      </c>
    </row>
    <row r="20" spans="2:5" ht="15" x14ac:dyDescent="0.25">
      <c r="B20" s="51" t="s">
        <v>117</v>
      </c>
      <c r="C20" s="52" t="s">
        <v>118</v>
      </c>
      <c r="D20" s="52"/>
      <c r="E20" s="53">
        <v>-49134014</v>
      </c>
    </row>
    <row r="21" spans="2:5" ht="15" x14ac:dyDescent="0.25">
      <c r="B21" s="51" t="s">
        <v>119</v>
      </c>
      <c r="C21" s="52" t="s">
        <v>120</v>
      </c>
      <c r="D21" s="52"/>
      <c r="E21" s="53">
        <v>71517</v>
      </c>
    </row>
    <row r="22" spans="2:5" ht="15" x14ac:dyDescent="0.25">
      <c r="B22" s="51" t="s">
        <v>121</v>
      </c>
      <c r="C22" s="54" t="s">
        <v>122</v>
      </c>
      <c r="D22" s="54"/>
      <c r="E22" s="53">
        <v>-841272</v>
      </c>
    </row>
    <row r="23" spans="2:5" ht="15" x14ac:dyDescent="0.25">
      <c r="B23" s="51" t="s">
        <v>123</v>
      </c>
      <c r="C23" s="52" t="s">
        <v>124</v>
      </c>
      <c r="D23" s="52"/>
      <c r="E23" s="53">
        <v>38196315</v>
      </c>
    </row>
    <row r="24" spans="2:5" ht="15" x14ac:dyDescent="0.25">
      <c r="B24" s="51" t="s">
        <v>125</v>
      </c>
      <c r="C24" s="54" t="s">
        <v>126</v>
      </c>
      <c r="D24" s="54"/>
      <c r="E24" s="53">
        <v>23051035</v>
      </c>
    </row>
    <row r="25" spans="2:5" ht="15" x14ac:dyDescent="0.25">
      <c r="B25" s="51" t="s">
        <v>127</v>
      </c>
      <c r="C25" s="52" t="s">
        <v>128</v>
      </c>
      <c r="D25" s="52"/>
      <c r="E25" s="53">
        <v>486884</v>
      </c>
    </row>
    <row r="26" spans="2:5" ht="15" x14ac:dyDescent="0.25">
      <c r="B26" s="51" t="s">
        <v>129</v>
      </c>
      <c r="C26" s="52" t="s">
        <v>130</v>
      </c>
      <c r="D26" s="52"/>
      <c r="E26" s="53">
        <v>1355474</v>
      </c>
    </row>
    <row r="27" spans="2:5" ht="15" x14ac:dyDescent="0.25">
      <c r="B27" s="46">
        <v>1.4</v>
      </c>
      <c r="C27" s="47" t="s">
        <v>131</v>
      </c>
      <c r="D27" s="47"/>
      <c r="E27" s="50">
        <f>SUM(E28:E32)</f>
        <v>19744571</v>
      </c>
    </row>
    <row r="28" spans="2:5" ht="15" x14ac:dyDescent="0.25">
      <c r="B28" s="51" t="s">
        <v>4</v>
      </c>
      <c r="C28" s="52" t="s">
        <v>132</v>
      </c>
      <c r="D28" s="52"/>
      <c r="E28" s="53">
        <v>28741855</v>
      </c>
    </row>
    <row r="29" spans="2:5" ht="15" x14ac:dyDescent="0.25">
      <c r="B29" s="51" t="s">
        <v>6</v>
      </c>
      <c r="C29" s="52" t="s">
        <v>133</v>
      </c>
      <c r="D29" s="52"/>
      <c r="E29" s="53">
        <v>-7775137</v>
      </c>
    </row>
    <row r="30" spans="2:5" ht="15" x14ac:dyDescent="0.25">
      <c r="B30" s="51" t="s">
        <v>7</v>
      </c>
      <c r="C30" s="52" t="s">
        <v>134</v>
      </c>
      <c r="D30" s="52"/>
      <c r="E30" s="53">
        <v>-1222147</v>
      </c>
    </row>
    <row r="31" spans="2:5" ht="15" x14ac:dyDescent="0.25">
      <c r="B31" s="51" t="s">
        <v>8</v>
      </c>
      <c r="C31" s="52" t="s">
        <v>135</v>
      </c>
      <c r="D31" s="52"/>
      <c r="E31" s="53">
        <v>0</v>
      </c>
    </row>
    <row r="32" spans="2:5" ht="15" x14ac:dyDescent="0.25">
      <c r="B32" s="51" t="s">
        <v>9</v>
      </c>
      <c r="C32" s="55"/>
      <c r="D32" s="55"/>
      <c r="E32" s="53">
        <v>0</v>
      </c>
    </row>
    <row r="33" spans="2:5" ht="15" x14ac:dyDescent="0.25">
      <c r="B33" s="46">
        <v>1.5</v>
      </c>
      <c r="C33" s="47" t="s">
        <v>136</v>
      </c>
      <c r="D33" s="47"/>
      <c r="E33" s="50">
        <f>SUM(E27,E17,E9,E8,E7)</f>
        <v>24209632</v>
      </c>
    </row>
    <row r="34" spans="2:5" ht="15" x14ac:dyDescent="0.25">
      <c r="B34" s="46">
        <v>2</v>
      </c>
      <c r="C34" s="47" t="s">
        <v>137</v>
      </c>
      <c r="D34" s="47"/>
      <c r="E34" s="56" t="s">
        <v>95</v>
      </c>
    </row>
    <row r="35" spans="2:5" ht="15" x14ac:dyDescent="0.25">
      <c r="B35" s="46">
        <v>2.1</v>
      </c>
      <c r="C35" s="57" t="s">
        <v>138</v>
      </c>
      <c r="D35" s="57"/>
      <c r="E35" s="50">
        <f>SUM(E36:E45)</f>
        <v>-23594397</v>
      </c>
    </row>
    <row r="36" spans="2:5" ht="15" x14ac:dyDescent="0.25">
      <c r="B36" s="51" t="s">
        <v>139</v>
      </c>
      <c r="C36" s="58" t="s">
        <v>140</v>
      </c>
      <c r="D36" s="58"/>
      <c r="E36" s="53">
        <v>0</v>
      </c>
    </row>
    <row r="37" spans="2:5" ht="15" x14ac:dyDescent="0.25">
      <c r="B37" s="51" t="s">
        <v>141</v>
      </c>
      <c r="C37" s="58" t="s">
        <v>142</v>
      </c>
      <c r="D37" s="58"/>
      <c r="E37" s="53">
        <v>0</v>
      </c>
    </row>
    <row r="38" spans="2:5" ht="15" x14ac:dyDescent="0.25">
      <c r="B38" s="51" t="s">
        <v>143</v>
      </c>
      <c r="C38" s="58" t="s">
        <v>144</v>
      </c>
      <c r="D38" s="58"/>
      <c r="E38" s="53">
        <v>0</v>
      </c>
    </row>
    <row r="39" spans="2:5" ht="25.5" x14ac:dyDescent="0.25">
      <c r="B39" s="51" t="s">
        <v>145</v>
      </c>
      <c r="C39" s="54" t="s">
        <v>146</v>
      </c>
      <c r="D39" s="54"/>
      <c r="E39" s="53">
        <v>-2800000</v>
      </c>
    </row>
    <row r="40" spans="2:5" ht="15" x14ac:dyDescent="0.25">
      <c r="B40" s="51" t="s">
        <v>147</v>
      </c>
      <c r="C40" s="58" t="s">
        <v>148</v>
      </c>
      <c r="D40" s="58"/>
      <c r="E40" s="53">
        <v>0</v>
      </c>
    </row>
    <row r="41" spans="2:5" ht="25.5" x14ac:dyDescent="0.25">
      <c r="B41" s="51" t="s">
        <v>149</v>
      </c>
      <c r="C41" s="54" t="s">
        <v>150</v>
      </c>
      <c r="D41" s="54"/>
      <c r="E41" s="53">
        <v>0</v>
      </c>
    </row>
    <row r="42" spans="2:5" ht="15" x14ac:dyDescent="0.25">
      <c r="B42" s="51" t="s">
        <v>151</v>
      </c>
      <c r="C42" s="52" t="s">
        <v>152</v>
      </c>
      <c r="D42" s="52"/>
      <c r="E42" s="53">
        <v>-20794397</v>
      </c>
    </row>
    <row r="43" spans="2:5" ht="15" x14ac:dyDescent="0.25">
      <c r="B43" s="51" t="s">
        <v>153</v>
      </c>
      <c r="C43" s="52" t="s">
        <v>154</v>
      </c>
      <c r="D43" s="52"/>
      <c r="E43" s="53">
        <v>0</v>
      </c>
    </row>
    <row r="44" spans="2:5" ht="15" x14ac:dyDescent="0.25">
      <c r="B44" s="51" t="s">
        <v>155</v>
      </c>
      <c r="C44" s="58" t="s">
        <v>156</v>
      </c>
      <c r="D44" s="58"/>
      <c r="E44" s="53">
        <v>0</v>
      </c>
    </row>
    <row r="45" spans="2:5" ht="15" x14ac:dyDescent="0.25">
      <c r="B45" s="51" t="s">
        <v>157</v>
      </c>
      <c r="C45" s="58" t="s">
        <v>158</v>
      </c>
      <c r="D45" s="58"/>
      <c r="E45" s="53">
        <v>0</v>
      </c>
    </row>
    <row r="46" spans="2:5" ht="15" x14ac:dyDescent="0.25">
      <c r="B46" s="46">
        <v>2.2000000000000002</v>
      </c>
      <c r="C46" s="57" t="s">
        <v>159</v>
      </c>
      <c r="D46" s="57"/>
      <c r="E46" s="50">
        <f>-SUM(E47:E55)</f>
        <v>1993104</v>
      </c>
    </row>
    <row r="47" spans="2:5" ht="15" x14ac:dyDescent="0.25">
      <c r="B47" s="51" t="s">
        <v>160</v>
      </c>
      <c r="C47" s="58" t="s">
        <v>161</v>
      </c>
      <c r="D47" s="58"/>
      <c r="E47" s="53">
        <v>-2181511</v>
      </c>
    </row>
    <row r="48" spans="2:5" ht="15" x14ac:dyDescent="0.25">
      <c r="B48" s="51" t="s">
        <v>162</v>
      </c>
      <c r="C48" s="58" t="s">
        <v>163</v>
      </c>
      <c r="D48" s="58"/>
      <c r="E48" s="53">
        <v>188407</v>
      </c>
    </row>
    <row r="49" spans="2:5" ht="15" x14ac:dyDescent="0.25">
      <c r="B49" s="51" t="s">
        <v>164</v>
      </c>
      <c r="C49" s="59" t="s">
        <v>165</v>
      </c>
      <c r="D49" s="59"/>
      <c r="E49" s="53">
        <v>0</v>
      </c>
    </row>
    <row r="50" spans="2:5" ht="25.5" x14ac:dyDescent="0.25">
      <c r="B50" s="51" t="s">
        <v>166</v>
      </c>
      <c r="C50" s="54" t="s">
        <v>167</v>
      </c>
      <c r="D50" s="54"/>
      <c r="E50" s="53">
        <v>0</v>
      </c>
    </row>
    <row r="51" spans="2:5" ht="25.5" x14ac:dyDescent="0.25">
      <c r="B51" s="51" t="s">
        <v>168</v>
      </c>
      <c r="C51" s="54" t="s">
        <v>169</v>
      </c>
      <c r="D51" s="54"/>
      <c r="E51" s="53">
        <v>0</v>
      </c>
    </row>
    <row r="52" spans="2:5" ht="15" x14ac:dyDescent="0.25">
      <c r="B52" s="51" t="s">
        <v>170</v>
      </c>
      <c r="C52" s="52" t="s">
        <v>171</v>
      </c>
      <c r="D52" s="52"/>
      <c r="E52" s="53">
        <v>0</v>
      </c>
    </row>
    <row r="53" spans="2:5" ht="15" x14ac:dyDescent="0.25">
      <c r="B53" s="51" t="s">
        <v>172</v>
      </c>
      <c r="C53" s="54" t="s">
        <v>173</v>
      </c>
      <c r="D53" s="54"/>
      <c r="E53" s="53">
        <v>0</v>
      </c>
    </row>
    <row r="54" spans="2:5" ht="15" x14ac:dyDescent="0.25">
      <c r="B54" s="51" t="s">
        <v>174</v>
      </c>
      <c r="C54" s="58" t="s">
        <v>175</v>
      </c>
      <c r="D54" s="58"/>
      <c r="E54" s="53">
        <v>0</v>
      </c>
    </row>
    <row r="55" spans="2:5" ht="15" x14ac:dyDescent="0.25">
      <c r="B55" s="51" t="s">
        <v>176</v>
      </c>
      <c r="C55" s="58" t="s">
        <v>177</v>
      </c>
      <c r="D55" s="58"/>
      <c r="E55" s="53">
        <v>0</v>
      </c>
    </row>
    <row r="56" spans="2:5" ht="15" x14ac:dyDescent="0.25">
      <c r="B56" s="46">
        <v>2.2999999999999998</v>
      </c>
      <c r="C56" s="47" t="s">
        <v>178</v>
      </c>
      <c r="D56" s="47"/>
      <c r="E56" s="50">
        <f>SUM(E46,E35)</f>
        <v>-21601293</v>
      </c>
    </row>
    <row r="57" spans="2:5" ht="15" x14ac:dyDescent="0.25">
      <c r="B57" s="46">
        <v>3</v>
      </c>
      <c r="C57" s="47" t="s">
        <v>179</v>
      </c>
      <c r="D57" s="47"/>
      <c r="E57" s="56" t="s">
        <v>95</v>
      </c>
    </row>
    <row r="58" spans="2:5" ht="15" x14ac:dyDescent="0.25">
      <c r="B58" s="46">
        <v>3.1</v>
      </c>
      <c r="C58" s="57" t="s">
        <v>138</v>
      </c>
      <c r="D58" s="57"/>
      <c r="E58" s="50">
        <f>SUM(E59:E63)</f>
        <v>31506247</v>
      </c>
    </row>
    <row r="59" spans="2:5" ht="15" x14ac:dyDescent="0.25">
      <c r="B59" s="51" t="s">
        <v>180</v>
      </c>
      <c r="C59" s="58" t="s">
        <v>181</v>
      </c>
      <c r="D59" s="58"/>
      <c r="E59" s="53">
        <v>-243753</v>
      </c>
    </row>
    <row r="60" spans="2:5" ht="15" x14ac:dyDescent="0.25">
      <c r="B60" s="51" t="s">
        <v>182</v>
      </c>
      <c r="C60" s="58" t="s">
        <v>183</v>
      </c>
      <c r="D60" s="58"/>
      <c r="E60" s="53">
        <v>0</v>
      </c>
    </row>
    <row r="61" spans="2:5" ht="15" x14ac:dyDescent="0.25">
      <c r="B61" s="51" t="s">
        <v>184</v>
      </c>
      <c r="C61" s="58" t="s">
        <v>185</v>
      </c>
      <c r="D61" s="58"/>
      <c r="E61" s="53">
        <v>31750000</v>
      </c>
    </row>
    <row r="62" spans="2:5" ht="15" x14ac:dyDescent="0.25">
      <c r="B62" s="51" t="s">
        <v>186</v>
      </c>
      <c r="C62" s="58" t="s">
        <v>187</v>
      </c>
      <c r="D62" s="58"/>
      <c r="E62" s="53">
        <v>0</v>
      </c>
    </row>
    <row r="63" spans="2:5" ht="15" x14ac:dyDescent="0.25">
      <c r="B63" s="51" t="s">
        <v>188</v>
      </c>
      <c r="C63" s="58" t="s">
        <v>189</v>
      </c>
      <c r="D63" s="58"/>
      <c r="E63" s="53">
        <v>0</v>
      </c>
    </row>
    <row r="64" spans="2:5" ht="15" x14ac:dyDescent="0.25">
      <c r="B64" s="46">
        <v>3.2</v>
      </c>
      <c r="C64" s="57" t="s">
        <v>190</v>
      </c>
      <c r="D64" s="57"/>
      <c r="E64" s="50">
        <f>-SUM(E65:E70)</f>
        <v>1221793</v>
      </c>
    </row>
    <row r="65" spans="2:5" ht="15" x14ac:dyDescent="0.25">
      <c r="B65" s="51" t="s">
        <v>191</v>
      </c>
      <c r="C65" s="58" t="s">
        <v>192</v>
      </c>
      <c r="D65" s="58"/>
      <c r="E65" s="53">
        <v>-2349579</v>
      </c>
    </row>
    <row r="66" spans="2:5" ht="15" x14ac:dyDescent="0.25">
      <c r="B66" s="51" t="s">
        <v>193</v>
      </c>
      <c r="C66" s="58" t="s">
        <v>194</v>
      </c>
      <c r="D66" s="58"/>
      <c r="E66" s="53">
        <v>0</v>
      </c>
    </row>
    <row r="67" spans="2:5" ht="15" x14ac:dyDescent="0.25">
      <c r="B67" s="51" t="s">
        <v>195</v>
      </c>
      <c r="C67" s="58" t="s">
        <v>196</v>
      </c>
      <c r="D67" s="58"/>
      <c r="E67" s="53">
        <v>0</v>
      </c>
    </row>
    <row r="68" spans="2:5" ht="15" x14ac:dyDescent="0.25">
      <c r="B68" s="51" t="s">
        <v>197</v>
      </c>
      <c r="C68" s="58" t="s">
        <v>198</v>
      </c>
      <c r="D68" s="58"/>
      <c r="E68" s="53">
        <v>0</v>
      </c>
    </row>
    <row r="69" spans="2:5" ht="15" x14ac:dyDescent="0.25">
      <c r="B69" s="51" t="s">
        <v>199</v>
      </c>
      <c r="C69" s="58" t="s">
        <v>200</v>
      </c>
      <c r="D69" s="58"/>
      <c r="E69" s="53">
        <v>0</v>
      </c>
    </row>
    <row r="70" spans="2:5" ht="15" x14ac:dyDescent="0.25">
      <c r="B70" s="51" t="s">
        <v>201</v>
      </c>
      <c r="C70" s="58" t="s">
        <v>189</v>
      </c>
      <c r="D70" s="58"/>
      <c r="E70" s="53">
        <v>1127786</v>
      </c>
    </row>
    <row r="71" spans="2:5" ht="15" x14ac:dyDescent="0.25">
      <c r="B71" s="46">
        <v>3.3</v>
      </c>
      <c r="C71" s="47" t="s">
        <v>202</v>
      </c>
      <c r="D71" s="47"/>
      <c r="E71" s="50">
        <f>SUM(E64,E58)</f>
        <v>32728040</v>
      </c>
    </row>
    <row r="72" spans="2:5" ht="15" x14ac:dyDescent="0.25">
      <c r="B72" s="46">
        <v>4</v>
      </c>
      <c r="C72" s="54" t="s">
        <v>203</v>
      </c>
      <c r="D72" s="54"/>
      <c r="E72" s="53"/>
    </row>
    <row r="73" spans="2:5" ht="15" x14ac:dyDescent="0.25">
      <c r="B73" s="46">
        <v>5</v>
      </c>
      <c r="C73" s="47" t="s">
        <v>204</v>
      </c>
      <c r="D73" s="47"/>
      <c r="E73" s="50">
        <f>E33+E56+E71+E72</f>
        <v>35336379</v>
      </c>
    </row>
    <row r="74" spans="2:5" ht="15" x14ac:dyDescent="0.25">
      <c r="B74" s="46">
        <v>6</v>
      </c>
      <c r="C74" s="47" t="s">
        <v>205</v>
      </c>
      <c r="D74" s="47"/>
      <c r="E74" s="50">
        <v>87854741</v>
      </c>
    </row>
    <row r="75" spans="2:5" ht="15" x14ac:dyDescent="0.25">
      <c r="B75" s="46">
        <v>7</v>
      </c>
      <c r="C75" s="47" t="s">
        <v>206</v>
      </c>
      <c r="D75" s="47"/>
      <c r="E75" s="50">
        <f>E74+E73</f>
        <v>123191120</v>
      </c>
    </row>
    <row r="76" spans="2:5" x14ac:dyDescent="0.25">
      <c r="E76" s="62"/>
    </row>
  </sheetData>
  <mergeCells count="1">
    <mergeCell ref="B3:E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E94A-0C5F-4A05-9840-F90FBE2D8545}">
  <dimension ref="B3:J26"/>
  <sheetViews>
    <sheetView workbookViewId="0">
      <selection sqref="A1:A1048576"/>
    </sheetView>
  </sheetViews>
  <sheetFormatPr defaultRowHeight="15.75" x14ac:dyDescent="0.25"/>
  <cols>
    <col min="2" max="2" width="3.5703125" style="2" bestFit="1" customWidth="1"/>
    <col min="3" max="3" width="38.28515625" style="2" customWidth="1"/>
    <col min="4" max="9" width="21.7109375" style="2" customWidth="1"/>
    <col min="10" max="10" width="19.140625" style="2" customWidth="1"/>
  </cols>
  <sheetData>
    <row r="3" spans="2:10" ht="18.75" x14ac:dyDescent="0.3">
      <c r="B3" s="90" t="s">
        <v>207</v>
      </c>
      <c r="C3" s="90"/>
      <c r="D3" s="90"/>
      <c r="E3" s="90"/>
      <c r="F3" s="90"/>
      <c r="G3" s="90"/>
      <c r="H3" s="90"/>
      <c r="I3" s="90"/>
      <c r="J3" s="90"/>
    </row>
    <row r="4" spans="2:10" x14ac:dyDescent="0.25">
      <c r="B4" s="38"/>
      <c r="C4" s="67"/>
      <c r="D4" s="68"/>
      <c r="E4" s="37"/>
      <c r="G4" s="38"/>
      <c r="H4" s="38"/>
      <c r="I4"/>
      <c r="J4" s="38"/>
    </row>
    <row r="5" spans="2:10" x14ac:dyDescent="0.25">
      <c r="C5" s="3"/>
      <c r="D5" s="4"/>
      <c r="E5" s="4"/>
      <c r="I5"/>
      <c r="J5" s="26" t="s">
        <v>223</v>
      </c>
    </row>
    <row r="6" spans="2:10" ht="28.5" x14ac:dyDescent="0.25">
      <c r="B6" s="76" t="s">
        <v>81</v>
      </c>
      <c r="C6" s="76" t="s">
        <v>221</v>
      </c>
      <c r="D6" s="76" t="s">
        <v>22</v>
      </c>
      <c r="E6" s="76" t="s">
        <v>23</v>
      </c>
      <c r="F6" s="76" t="s">
        <v>24</v>
      </c>
      <c r="G6" s="76" t="s">
        <v>25</v>
      </c>
      <c r="H6" s="76" t="s">
        <v>208</v>
      </c>
      <c r="I6" s="76" t="s">
        <v>209</v>
      </c>
      <c r="J6" s="76" t="s">
        <v>210</v>
      </c>
    </row>
    <row r="7" spans="2:10" ht="28.5" x14ac:dyDescent="0.25">
      <c r="B7" s="69">
        <v>1</v>
      </c>
      <c r="C7" s="70" t="s">
        <v>211</v>
      </c>
      <c r="D7" s="71">
        <v>50000000</v>
      </c>
      <c r="E7" s="71">
        <v>0</v>
      </c>
      <c r="F7" s="71">
        <v>0</v>
      </c>
      <c r="G7" s="71">
        <v>0</v>
      </c>
      <c r="H7" s="71">
        <v>-345790</v>
      </c>
      <c r="I7" s="71">
        <v>5111338</v>
      </c>
      <c r="J7" s="72">
        <f t="shared" ref="J7:J22" si="0">SUM(D7:I7)</f>
        <v>54765548</v>
      </c>
    </row>
    <row r="8" spans="2:10" ht="30" x14ac:dyDescent="0.25">
      <c r="B8" s="45">
        <v>2</v>
      </c>
      <c r="C8" s="73" t="s">
        <v>212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8">
        <f t="shared" si="0"/>
        <v>0</v>
      </c>
    </row>
    <row r="9" spans="2:10" ht="15" x14ac:dyDescent="0.25">
      <c r="B9" s="69">
        <v>3</v>
      </c>
      <c r="C9" s="74" t="s">
        <v>213</v>
      </c>
      <c r="D9" s="72">
        <f>D7+D8</f>
        <v>50000000</v>
      </c>
      <c r="E9" s="72">
        <f t="shared" ref="E9:I9" si="1">E7+E8</f>
        <v>0</v>
      </c>
      <c r="F9" s="72">
        <f t="shared" si="1"/>
        <v>0</v>
      </c>
      <c r="G9" s="72">
        <f t="shared" si="1"/>
        <v>0</v>
      </c>
      <c r="H9" s="72">
        <f t="shared" si="1"/>
        <v>-345790</v>
      </c>
      <c r="I9" s="72">
        <f t="shared" si="1"/>
        <v>5111338</v>
      </c>
      <c r="J9" s="72">
        <f t="shared" si="0"/>
        <v>54765548</v>
      </c>
    </row>
    <row r="10" spans="2:10" ht="15" x14ac:dyDescent="0.25">
      <c r="B10" s="45">
        <v>4</v>
      </c>
      <c r="C10" s="73" t="s">
        <v>214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5903451</v>
      </c>
      <c r="J10" s="78">
        <f t="shared" si="0"/>
        <v>5903451</v>
      </c>
    </row>
    <row r="11" spans="2:10" ht="15" x14ac:dyDescent="0.25">
      <c r="B11" s="45">
        <v>5</v>
      </c>
      <c r="C11" s="73" t="s">
        <v>215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2:10" ht="15" x14ac:dyDescent="0.25">
      <c r="B12" s="45">
        <v>6</v>
      </c>
      <c r="C12" s="73" t="s">
        <v>216</v>
      </c>
      <c r="D12" s="77">
        <v>0</v>
      </c>
      <c r="E12" s="77">
        <v>0</v>
      </c>
      <c r="F12" s="77">
        <v>0</v>
      </c>
      <c r="G12" s="77">
        <v>0</v>
      </c>
      <c r="H12" s="77">
        <v>769160</v>
      </c>
      <c r="I12" s="77">
        <v>0</v>
      </c>
      <c r="J12" s="78">
        <f t="shared" si="0"/>
        <v>769160</v>
      </c>
    </row>
    <row r="13" spans="2:10" ht="15" x14ac:dyDescent="0.25">
      <c r="B13" s="45">
        <v>7</v>
      </c>
      <c r="C13" s="73" t="s">
        <v>217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2:10" ht="30" x14ac:dyDescent="0.25">
      <c r="B14" s="45">
        <v>8</v>
      </c>
      <c r="C14" s="73" t="s">
        <v>218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8">
        <f t="shared" si="0"/>
        <v>0</v>
      </c>
    </row>
    <row r="15" spans="2:10" ht="28.5" x14ac:dyDescent="0.25">
      <c r="B15" s="69">
        <v>9</v>
      </c>
      <c r="C15" s="70" t="s">
        <v>219</v>
      </c>
      <c r="D15" s="75">
        <f>SUM(D9:D14)</f>
        <v>50000000</v>
      </c>
      <c r="E15" s="75">
        <f t="shared" ref="E15:I15" si="2">SUM(E9:E14)</f>
        <v>0</v>
      </c>
      <c r="F15" s="75">
        <f t="shared" si="2"/>
        <v>0</v>
      </c>
      <c r="G15" s="75">
        <f t="shared" si="2"/>
        <v>0</v>
      </c>
      <c r="H15" s="75">
        <f t="shared" si="2"/>
        <v>423370</v>
      </c>
      <c r="I15" s="75">
        <f t="shared" si="2"/>
        <v>11014789</v>
      </c>
      <c r="J15" s="75">
        <f t="shared" si="0"/>
        <v>61438159</v>
      </c>
    </row>
    <row r="16" spans="2:10" ht="30" x14ac:dyDescent="0.25">
      <c r="B16" s="45">
        <v>10</v>
      </c>
      <c r="C16" s="73" t="s">
        <v>212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-755430</v>
      </c>
      <c r="J16" s="79">
        <f t="shared" si="0"/>
        <v>-755430</v>
      </c>
    </row>
    <row r="17" spans="2:10" ht="15" x14ac:dyDescent="0.25">
      <c r="B17" s="69">
        <v>11</v>
      </c>
      <c r="C17" s="74" t="s">
        <v>213</v>
      </c>
      <c r="D17" s="75">
        <f t="shared" ref="D17:I17" si="3">D15+D16</f>
        <v>50000000</v>
      </c>
      <c r="E17" s="75">
        <f t="shared" si="3"/>
        <v>0</v>
      </c>
      <c r="F17" s="75">
        <f t="shared" si="3"/>
        <v>0</v>
      </c>
      <c r="G17" s="75">
        <f t="shared" si="3"/>
        <v>0</v>
      </c>
      <c r="H17" s="75">
        <f t="shared" si="3"/>
        <v>423370</v>
      </c>
      <c r="I17" s="75">
        <f t="shared" si="3"/>
        <v>10259359</v>
      </c>
      <c r="J17" s="75">
        <f t="shared" si="0"/>
        <v>60682729</v>
      </c>
    </row>
    <row r="18" spans="2:10" ht="15" x14ac:dyDescent="0.25">
      <c r="B18" s="45">
        <v>12</v>
      </c>
      <c r="C18" s="73" t="s">
        <v>214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10246867</v>
      </c>
      <c r="J18" s="79">
        <f t="shared" si="0"/>
        <v>10246867</v>
      </c>
    </row>
    <row r="19" spans="2:10" ht="15" x14ac:dyDescent="0.25">
      <c r="B19" s="45">
        <v>13</v>
      </c>
      <c r="C19" s="73" t="s">
        <v>215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9">
        <f t="shared" si="0"/>
        <v>0</v>
      </c>
    </row>
    <row r="20" spans="2:10" ht="15" x14ac:dyDescent="0.25">
      <c r="B20" s="45">
        <v>14</v>
      </c>
      <c r="C20" s="73" t="s">
        <v>216</v>
      </c>
      <c r="D20" s="77">
        <v>31750000</v>
      </c>
      <c r="E20" s="77">
        <v>-1570178</v>
      </c>
      <c r="F20" s="77">
        <v>0</v>
      </c>
      <c r="G20" s="77">
        <v>0</v>
      </c>
      <c r="H20" s="77">
        <v>442393</v>
      </c>
      <c r="I20" s="77">
        <v>0</v>
      </c>
      <c r="J20" s="79">
        <f t="shared" si="0"/>
        <v>30622215</v>
      </c>
    </row>
    <row r="21" spans="2:10" ht="15" x14ac:dyDescent="0.25">
      <c r="B21" s="45">
        <v>15</v>
      </c>
      <c r="C21" s="73" t="s">
        <v>217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9">
        <f t="shared" si="0"/>
        <v>0</v>
      </c>
    </row>
    <row r="22" spans="2:10" ht="30" x14ac:dyDescent="0.25">
      <c r="B22" s="45">
        <v>16</v>
      </c>
      <c r="C22" s="73" t="s">
        <v>218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9">
        <f t="shared" si="0"/>
        <v>0</v>
      </c>
    </row>
    <row r="23" spans="2:10" ht="28.5" x14ac:dyDescent="0.25">
      <c r="B23" s="69">
        <v>17</v>
      </c>
      <c r="C23" s="70" t="s">
        <v>220</v>
      </c>
      <c r="D23" s="75">
        <f>SUM(D17:D22)</f>
        <v>81750000</v>
      </c>
      <c r="E23" s="75">
        <f>SUM(E17:E22)</f>
        <v>-1570178</v>
      </c>
      <c r="F23" s="75">
        <f t="shared" ref="F23:G23" si="4">SUM(F17:F22)</f>
        <v>0</v>
      </c>
      <c r="G23" s="75">
        <f t="shared" si="4"/>
        <v>0</v>
      </c>
      <c r="H23" s="75">
        <f>SUM(H17:H22)</f>
        <v>865763</v>
      </c>
      <c r="I23" s="75">
        <f>SUM(I17:I22)</f>
        <v>20506226</v>
      </c>
      <c r="J23" s="75">
        <f>SUM(D23:I23)</f>
        <v>101551811</v>
      </c>
    </row>
    <row r="24" spans="2:10" x14ac:dyDescent="0.25">
      <c r="D24" s="39"/>
      <c r="E24" s="39"/>
      <c r="F24" s="39"/>
      <c r="G24" s="39"/>
      <c r="H24" s="39"/>
      <c r="I24" s="39"/>
      <c r="J24" s="40"/>
    </row>
    <row r="26" spans="2:10" x14ac:dyDescent="0.25">
      <c r="I26" s="41"/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BS</vt:lpstr>
      <vt:lpstr>IS</vt:lpstr>
      <vt:lpstr>CFS</vt:lpstr>
      <vt:lpstr>ES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Erdenesukh B.</dc:creator>
  <cp:lastModifiedBy>Munkhjargal E</cp:lastModifiedBy>
  <cp:lastPrinted>2022-01-28T07:41:32Z</cp:lastPrinted>
  <dcterms:created xsi:type="dcterms:W3CDTF">2016-03-12T07:51:44Z</dcterms:created>
  <dcterms:modified xsi:type="dcterms:W3CDTF">2022-01-31T08:39:15Z</dcterms:modified>
</cp:coreProperties>
</file>