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3"/>
  </bookViews>
  <sheets>
    <sheet name="СБД" sheetId="1" r:id="rId1"/>
    <sheet name="ОДТ" sheetId="2" r:id="rId2"/>
    <sheet name="ӨӨТ" sheetId="3" r:id="rId3"/>
    <sheet name="Хуудас1" sheetId="4" r:id="rId4"/>
  </sheets>
  <definedNames/>
  <calcPr fullCalcOnLoad="1"/>
</workbook>
</file>

<file path=xl/sharedStrings.xml><?xml version="1.0" encoding="utf-8"?>
<sst xmlns="http://schemas.openxmlformats.org/spreadsheetml/2006/main" count="557" uniqueCount="289">
  <si>
    <t>ОРЛОГЫН ДЭЛГЭРЭНГҮЙ ТАЙЛАН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</si>
  <si>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</si>
  <si>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</si>
  <si>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</si>
  <si>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</si>
  <si>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</si>
  <si>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</si>
  <si>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/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</si>
  <si>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</si>
  <si>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</si>
  <si>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</si>
  <si>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</si>
  <si>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</si>
  <si>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</si>
  <si>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</si>
  <si>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</si>
  <si>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</si>
  <si>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</si>
  <si>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</si>
  <si>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</si>
  <si>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</si>
  <si>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</si>
  <si>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</si>
  <si>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</si>
  <si>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</si>
  <si>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</si>
  <si>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</si>
  <si>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</si>
  <si>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</si>
  <si>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</si>
  <si>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</si>
  <si>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</si>
  <si>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</si>
  <si>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</si>
  <si>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</si>
  <si>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</si>
  <si>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</si>
  <si>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</si>
  <si>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</si>
  <si>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</si>
  <si>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</si>
  <si>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</si>
  <si>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</si>
  <si>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</si>
  <si>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</si>
  <si>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</si>
  <si>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</si>
  <si>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</si>
  <si>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</si>
  <si>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</si>
  <si>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</si>
  <si>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</si>
  <si>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</si>
  <si>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</si>
  <si>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</si>
  <si>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</si>
  <si>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</si>
  <si>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</si>
  <si>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</si>
  <si>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</si>
  <si>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</si>
  <si>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</si>
  <si>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</si>
  <si>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</si>
  <si>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</si>
  <si>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</si>
  <si>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</si>
  <si>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</si>
  <si>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</si>
  <si>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</si>
  <si>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</si>
  <si>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</si>
  <si>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</si>
  <si>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</si>
  <si>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</si>
  <si>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</si>
  <si>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</si>
  <si>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</si>
  <si>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</si>
  <si>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</si>
  <si>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</si>
  <si>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</si>
  <si>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</si>
  <si>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</si>
  <si>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</si>
  <si>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</si>
  <si>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</si>
  <si>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</si>
  <si>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</si>
  <si>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</si>
  <si>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</si>
  <si>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</si>
  <si>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</si>
  <si>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</si>
  <si>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</si>
  <si>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</si>
  <si>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</si>
  <si>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</si>
  <si>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</si>
  <si>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</si>
  <si>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</si>
  <si>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</si>
  <si>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</si>
  <si>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</si>
  <si>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</si>
  <si>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</si>
  <si>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</si>
  <si>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</si>
  <si>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</si>
  <si>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</si>
  <si>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</si>
  <si>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</si>
  <si>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</si>
  <si>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</si>
  <si>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</si>
  <si>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</si>
  <si>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</si>
  <si>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</si>
  <si>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</si>
  <si>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</si>
  <si>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</si>
  <si>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</si>
  <si>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</si>
  <si>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</si>
  <si>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</si>
  <si>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</si>
  <si>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Банкны 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</si>
  <si>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</si>
  <si>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</si>
  <si>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</si>
  <si>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</si>
  <si>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</si>
  <si>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</si>
  <si>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</si>
  <si>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</si>
  <si>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</si>
  <si>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</si>
  <si>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</si>
  <si>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</si>
  <si>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</si>
  <si>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</si>
  <si>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</si>
  <si>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</si>
  <si>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</si>
  <si>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</si>
  <si>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</si>
  <si>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</si>
  <si>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</si>
  <si>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</si>
  <si>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</si>
  <si>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</si>
  <si>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</si>
  <si>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</si>
  <si>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</si>
  <si>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</si>
  <si>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</si>
  <si>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</si>
  <si>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</si>
  <si>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</si>
  <si>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</si>
  <si>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</si>
  <si>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</si>
  <si>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</si>
  <si>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</si>
  <si>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</si>
  <si>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</si>
  <si>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</si>
  <si>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</si>
  <si>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</si>
  <si>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</si>
  <si>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</si>
  <si>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</si>
  <si>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</si>
  <si>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</si>
  <si>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</si>
  <si>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</si>
  <si>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</si>
  <si>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</si>
  <si>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</si>
  <si>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</si>
  <si>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</si>
  <si>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</si>
  <si>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</si>
  <si>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</si>
  <si>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</si>
  <si>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</si>
  <si>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</si>
  <si>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</si>
  <si>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</si>
  <si>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</si>
  <si>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</si>
  <si>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</si>
  <si>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</si>
  <si>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</si>
  <si>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</si>
  <si>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</si>
  <si>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</si>
  <si>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</si>
  <si>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</si>
  <si>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</si>
  <si>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</si>
  <si>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</si>
  <si>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</si>
  <si>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</si>
  <si>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</si>
  <si>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</si>
  <si>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</si>
  <si>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</si>
  <si>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</si>
  <si>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</si>
  <si>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</si>
  <si>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</si>
  <si>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</si>
  <si>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</si>
  <si>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</si>
  <si>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</si>
  <si>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</si>
  <si>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</si>
  <si>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</si>
  <si>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</si>
  <si>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</si>
  <si>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</si>
  <si>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</si>
  <si>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</si>
  <si>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</si>
  <si>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</si>
  <si>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</si>
  <si>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</si>
  <si>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</si>
  <si>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</si>
  <si>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</si>
  <si>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</si>
  <si>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</si>
  <si>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</si>
  <si>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</si>
  <si>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</si>
  <si>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</si>
  <si>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</si>
  <si>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</si>
  <si>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</si>
  <si>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</si>
  <si>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</si>
  <si>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</si>
  <si>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</si>
  <si>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</si>
  <si>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</si>
  <si>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</si>
  <si>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</si>
  <si>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</si>
  <si>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</si>
  <si>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</si>
  <si>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</si>
  <si>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</si>
  <si>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</si>
  <si>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</si>
  <si>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</si>
  <si>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</si>
  <si>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</si>
  <si>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</si>
  <si>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ӨМЧИЙН ӨӨРЧЛӨЛТИЙН ТАЙЛАН</t>
  </si>
  <si>
    <t>Нийт дүн</t>
  </si>
  <si>
    <t>8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</si>
  <si>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</si>
  <si>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</si>
  <si>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</si>
  <si>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</si>
  <si>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</si>
  <si>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7</t>
  </si>
  <si>
    <t>Дахин үнэлгээний нэмэгдлийн хэрэгжсэн дүн</t>
  </si>
  <si>
    <t>(Аж ахуйн нэгж, байгууллагын нэр)</t>
  </si>
  <si>
    <t>Зàõèрал</t>
  </si>
  <si>
    <t>Ерөнхий нÿãòëàí áîäîгч</t>
  </si>
  <si>
    <t>/ төгрөг/</t>
  </si>
  <si>
    <t xml:space="preserve"> /төгрөг/</t>
  </si>
  <si>
    <t xml:space="preserve">   / төгрөг/</t>
  </si>
  <si>
    <t>ОЛЛОО  ХК</t>
  </si>
  <si>
    <t>ОЛЛОО ХК</t>
  </si>
  <si>
    <t>Захирал                                          ______________________________  (Р.Цагаанган )</t>
  </si>
  <si>
    <t>Ерөнхий нягтлан бодогч                   _____________________________   (                            )</t>
  </si>
  <si>
    <t>Захирал                                          ______________________________  ( Р.Цагаанган)</t>
  </si>
  <si>
    <t>Ерөнхий нягтлан бодогч                   _____________________________   (                  )</t>
  </si>
  <si>
    <t xml:space="preserve">              ( Р.Цагаанган    )</t>
  </si>
  <si>
    <t xml:space="preserve">               (                   )</t>
  </si>
  <si>
    <t>Захирал                                          ______________________________  (Р.Цагаанган)</t>
  </si>
  <si>
    <t>Ерөнхий нягтлан бодогч                   _____________________________   (               )</t>
  </si>
  <si>
    <t>2017 оны 12-р сарын 31-ны үлдэгдэл</t>
  </si>
  <si>
    <t>2018 оны 12-р сарын 31-ны үлдэгдэл</t>
  </si>
  <si>
    <t xml:space="preserve">      2019 оны 12  сарын 31 өдөр </t>
  </si>
  <si>
    <t>2019 оны 12-р сарын 31-ны үлдэгдэл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</si>
</sst>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  <numFmt numFmtId="172" formatCode="0.0"/>
    <numFmt numFmtId="173" formatCode="[$-450]yyyy\ &quot;оны&quot;\ mmmm\ d"/>
    <numFmt numFmtId="174" formatCode="#,##0.00&quot;₮&quot;"/>
    <numFmt numFmtId="175" formatCode="0.000"/>
    <numFmt numFmtId="176" formatCode="0.0_);\(0.0\)"/>
  </numFmts>
  <fonts count="38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0"/>
      <name val="Arial Mo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1" borderId="0" applyNumberFormat="0" applyBorder="0" applyAlignment="0" applyProtection="0"/>
    <xf numFmtId="0" fontId="31" fillId="22" borderId="6" applyNumberForma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7" applyNumberFormat="0" applyAlignment="0" applyProtection="0"/>
    <xf numFmtId="0" fontId="0" fillId="32" borderId="8" applyNumberFormat="0" applyFont="0" applyAlignment="0" applyProtection="0"/>
    <xf numFmtId="0" fontId="37" fillId="0" borderId="9" applyNumberFormat="0" applyFill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2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center"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left"/>
    </xf>
    <xf numFmtId="172" fontId="2" fillId="0" borderId="0" xfId="0" applyNumberFormat="1" applyFont="1" applyAlignment="1">
      <alignment vertical="top" wrapText="1"/>
    </xf>
    <xf numFmtId="172" fontId="1" fillId="0" borderId="10" xfId="0" applyNumberFormat="1" applyFont="1" applyBorder="1" applyAlignment="1">
      <alignment horizontal="center" vertical="center" wrapText="1"/>
    </xf>
    <xf numFmtId="172" fontId="2" fillId="0" borderId="10" xfId="55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172" fontId="3" fillId="0" borderId="0" xfId="0" applyNumberFormat="1" applyFont="1" applyAlignment="1">
      <alignment/>
    </xf>
    <xf numFmtId="172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Онцлон тэмдэглэх1" xfId="15"/>
    <cellStyle name="20% - Онцлон тэмдэглэх2" xfId="16"/>
    <cellStyle name="20% - Онцлон тэмдэглэх3" xfId="17"/>
    <cellStyle name="20% - Онцлон тэмдэглэх4" xfId="18"/>
    <cellStyle name="20% - Онцлон тэмдэглэх5" xfId="19"/>
    <cellStyle name="20% - Онцлон тэмдэглэх6" xfId="20"/>
    <cellStyle name="40% - Онцлон тэмдэглэх1" xfId="21"/>
    <cellStyle name="40% - Онцлон тэмдэглэх2" xfId="22"/>
    <cellStyle name="40% - Онцлон тэмдэглэх3" xfId="23"/>
    <cellStyle name="40% - Онцлон тэмдэглэх4" xfId="24"/>
    <cellStyle name="40% - Онцлон тэмдэглэх5" xfId="25"/>
    <cellStyle name="40% - Онцлон тэмдэглэх6" xfId="26"/>
    <cellStyle name="60% - Онцлон тэмдэглэх1" xfId="27"/>
    <cellStyle name="60% - Онцлон тэмдэглэх2" xfId="28"/>
    <cellStyle name="60% - Онцлон тэмдэглэх3" xfId="29"/>
    <cellStyle name="60% - Онцлон тэмдэглэх4" xfId="30"/>
    <cellStyle name="60% - Онцлон тэмдэглэх5" xfId="31"/>
    <cellStyle name="60% - Онцлон тэмдэглэх6" xfId="32"/>
    <cellStyle name="Анхааруулга" xfId="33"/>
    <cellStyle name="Currency" xfId="34"/>
    <cellStyle name="Currency [0]" xfId="35"/>
    <cellStyle name="Гаралт" xfId="36"/>
    <cellStyle name="Гарчиг" xfId="37"/>
    <cellStyle name="Гарчиг 1" xfId="38"/>
    <cellStyle name="Гарчиг 2" xfId="39"/>
    <cellStyle name="Гарчиг 3" xfId="40"/>
    <cellStyle name="Гарчиг 4" xfId="41"/>
    <cellStyle name="Дүн" xfId="42"/>
    <cellStyle name="Муу" xfId="43"/>
    <cellStyle name="Нүдийг чагтлах" xfId="44"/>
    <cellStyle name="Онцлон тэмдэглэх1" xfId="45"/>
    <cellStyle name="Онцлон тэмдэглэх2" xfId="46"/>
    <cellStyle name="Онцлон тэмдэглэх3" xfId="47"/>
    <cellStyle name="Онцлон тэмдэглэх4" xfId="48"/>
    <cellStyle name="Онцлон тэмдэглэх5" xfId="49"/>
    <cellStyle name="Онцлон тэмдэглэх6" xfId="50"/>
    <cellStyle name="Оролт" xfId="51"/>
    <cellStyle name="Саармаг" xfId="52"/>
    <cellStyle name="Сайн" xfId="53"/>
    <cellStyle name="Тайлбарласан бичвэр" xfId="54"/>
    <cellStyle name="Comma" xfId="55"/>
    <cellStyle name="Comma [0]" xfId="56"/>
    <cellStyle name="Тооцоолол" xfId="57"/>
    <cellStyle name="Тэмдэглэл" xfId="58"/>
    <cellStyle name="Холбоостой нүд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5"/>
  <sheetViews>
    <sheetView zoomScalePageLayoutView="0" workbookViewId="0" topLeftCell="A61">
      <selection activeCell="E23" sqref="E23"/>
    </sheetView>
  </sheetViews>
  <sheetFormatPr defaultColWidth="9.140625" defaultRowHeight="12.75"/>
  <cols>
    <col min="1" max="1" width="5.7109375" style="0" customWidth="1"/>
    <col min="3" max="3" width="33.140625" style="0" customWidth="1"/>
    <col min="4" max="4" width="17.57421875" style="15" customWidth="1"/>
    <col min="5" max="5" width="19.421875" style="15" customWidth="1"/>
    <col min="6" max="21" width="17.57421875" style="0" customWidth="1"/>
  </cols>
  <sheetData>
    <row r="2" spans="2:5" ht="15">
      <c r="B2" s="25" t="s">
        <v>62</v>
      </c>
      <c r="C2" s="25"/>
      <c r="D2" s="25"/>
      <c r="E2" s="25"/>
    </row>
    <row r="3" ht="15">
      <c r="B3" s="1"/>
    </row>
    <row r="4" spans="2:5" ht="15">
      <c r="B4" s="1"/>
      <c r="C4" s="7" t="s">
        <v>275</v>
      </c>
      <c r="D4" s="22"/>
      <c r="E4" s="16" t="s">
        <v>287</v>
      </c>
    </row>
    <row r="5" spans="2:5" ht="15">
      <c r="B5" s="1"/>
      <c r="C5" s="9" t="s">
        <v>269</v>
      </c>
      <c r="D5" s="17"/>
      <c r="E5" s="17"/>
    </row>
    <row r="6" ht="15">
      <c r="E6" s="18" t="s">
        <v>272</v>
      </c>
    </row>
    <row r="7" spans="2:5" ht="15">
      <c r="B7" s="2" t="s">
        <v>1</v>
      </c>
      <c r="C7" s="2" t="s">
        <v>2</v>
      </c>
      <c r="D7" s="19" t="s">
        <v>3</v>
      </c>
      <c r="E7" s="19" t="s">
        <v>4</v>
      </c>
    </row>
    <row r="8" spans="2:5" ht="15">
      <c r="B8" s="5" t="s">
        <v>63</v>
      </c>
      <c r="C8" s="6" t="s">
        <v>64</v>
      </c>
      <c r="D8" s="4" t="s">
        <v>7</v>
      </c>
      <c r="E8" s="4" t="s">
        <v>7</v>
      </c>
    </row>
    <row r="9" spans="2:5" ht="15">
      <c r="B9" s="5" t="s">
        <v>65</v>
      </c>
      <c r="C9" s="6" t="s">
        <v>66</v>
      </c>
      <c r="D9" s="4" t="s">
        <v>7</v>
      </c>
      <c r="E9" s="4" t="s">
        <v>7</v>
      </c>
    </row>
    <row r="10" spans="2:5" ht="15">
      <c r="B10" s="5" t="s">
        <v>67</v>
      </c>
      <c r="C10" s="5" t="s">
        <v>68</v>
      </c>
      <c r="D10" s="20">
        <v>18540854.2</v>
      </c>
      <c r="E10" s="20">
        <v>16534892.49</v>
      </c>
    </row>
    <row r="11" spans="2:5" ht="15">
      <c r="B11" s="5" t="s">
        <v>69</v>
      </c>
      <c r="C11" s="5" t="s">
        <v>70</v>
      </c>
      <c r="D11" s="20" t="s">
        <v>7</v>
      </c>
      <c r="E11" s="20"/>
    </row>
    <row r="12" spans="2:5" ht="15">
      <c r="B12" s="5" t="s">
        <v>71</v>
      </c>
      <c r="C12" s="5" t="s">
        <v>72</v>
      </c>
      <c r="D12" s="20">
        <v>1000</v>
      </c>
      <c r="E12" s="20">
        <v>1000</v>
      </c>
    </row>
    <row r="13" spans="2:5" ht="15">
      <c r="B13" s="5" t="s">
        <v>73</v>
      </c>
      <c r="C13" s="5" t="s">
        <v>74</v>
      </c>
      <c r="D13" s="20">
        <v>50000</v>
      </c>
      <c r="E13" s="20">
        <v>50000</v>
      </c>
    </row>
    <row r="14" spans="2:5" ht="15">
      <c r="B14" s="5" t="s">
        <v>75</v>
      </c>
      <c r="C14" s="5" t="s">
        <v>76</v>
      </c>
      <c r="D14" s="20" t="s">
        <v>7</v>
      </c>
      <c r="E14" s="20" t="s">
        <v>7</v>
      </c>
    </row>
    <row r="15" spans="2:5" ht="15">
      <c r="B15" s="5" t="s">
        <v>77</v>
      </c>
      <c r="C15" s="5" t="s">
        <v>78</v>
      </c>
      <c r="D15" s="20" t="s">
        <v>7</v>
      </c>
      <c r="E15" s="20" t="s">
        <v>7</v>
      </c>
    </row>
    <row r="16" spans="2:5" ht="15">
      <c r="B16" s="5" t="s">
        <v>79</v>
      </c>
      <c r="C16" s="5" t="s">
        <v>80</v>
      </c>
      <c r="D16" s="20"/>
      <c r="E16" s="20"/>
    </row>
    <row r="17" spans="2:5" ht="15">
      <c r="B17" s="5" t="s">
        <v>81</v>
      </c>
      <c r="C17" s="5" t="s">
        <v>82</v>
      </c>
      <c r="D17" s="20" t="s">
        <v>7</v>
      </c>
      <c r="E17" s="20" t="s">
        <v>7</v>
      </c>
    </row>
    <row r="18" spans="2:5" ht="45">
      <c r="B18" s="5" t="s">
        <v>83</v>
      </c>
      <c r="C18" s="5" t="s">
        <v>84</v>
      </c>
      <c r="D18" s="20" t="s">
        <v>7</v>
      </c>
      <c r="E18" s="20" t="s">
        <v>7</v>
      </c>
    </row>
    <row r="19" spans="2:5" ht="15">
      <c r="B19" s="5" t="s">
        <v>85</v>
      </c>
      <c r="C19" s="5" t="s">
        <v>7</v>
      </c>
      <c r="D19" s="20" t="s">
        <v>7</v>
      </c>
      <c r="E19" s="20" t="s">
        <v>7</v>
      </c>
    </row>
    <row r="20" spans="2:5" ht="15">
      <c r="B20" s="5" t="s">
        <v>86</v>
      </c>
      <c r="C20" s="6" t="s">
        <v>87</v>
      </c>
      <c r="D20" s="20">
        <f>SUM(D10:D18)</f>
        <v>18591854.2</v>
      </c>
      <c r="E20" s="20">
        <f>SUM(E10:E18)</f>
        <v>16585892.49</v>
      </c>
    </row>
    <row r="21" spans="2:5" ht="15">
      <c r="B21" s="5" t="s">
        <v>88</v>
      </c>
      <c r="C21" s="6" t="s">
        <v>89</v>
      </c>
      <c r="D21" s="4" t="s">
        <v>7</v>
      </c>
      <c r="E21" s="4" t="s">
        <v>7</v>
      </c>
    </row>
    <row r="22" spans="2:5" ht="15">
      <c r="B22" s="5" t="s">
        <v>90</v>
      </c>
      <c r="C22" s="5" t="s">
        <v>91</v>
      </c>
      <c r="D22" s="4">
        <v>9364550</v>
      </c>
      <c r="E22" s="4">
        <v>12696386.45</v>
      </c>
    </row>
    <row r="23" spans="2:5" ht="15">
      <c r="B23" s="5" t="s">
        <v>92</v>
      </c>
      <c r="C23" s="5" t="s">
        <v>93</v>
      </c>
      <c r="D23" s="4">
        <v>1396623500</v>
      </c>
      <c r="E23" s="4">
        <v>1249610500</v>
      </c>
    </row>
    <row r="24" spans="2:5" ht="15">
      <c r="B24" s="5" t="s">
        <v>94</v>
      </c>
      <c r="C24" s="5" t="s">
        <v>95</v>
      </c>
      <c r="D24" s="4" t="s">
        <v>7</v>
      </c>
      <c r="E24" s="4" t="s">
        <v>7</v>
      </c>
    </row>
    <row r="25" spans="2:5" ht="15">
      <c r="B25" s="5" t="s">
        <v>96</v>
      </c>
      <c r="C25" s="5" t="s">
        <v>97</v>
      </c>
      <c r="D25" s="4" t="s">
        <v>7</v>
      </c>
      <c r="E25" s="4" t="s">
        <v>7</v>
      </c>
    </row>
    <row r="26" spans="2:5" ht="15">
      <c r="B26" s="5" t="s">
        <v>98</v>
      </c>
      <c r="C26" s="5" t="s">
        <v>99</v>
      </c>
      <c r="D26" s="4" t="s">
        <v>7</v>
      </c>
      <c r="E26" s="4" t="s">
        <v>7</v>
      </c>
    </row>
    <row r="27" spans="2:5" ht="15">
      <c r="B27" s="5" t="s">
        <v>100</v>
      </c>
      <c r="C27" s="5" t="s">
        <v>101</v>
      </c>
      <c r="D27" s="4" t="s">
        <v>7</v>
      </c>
      <c r="E27" s="4" t="s">
        <v>7</v>
      </c>
    </row>
    <row r="28" spans="2:5" ht="30">
      <c r="B28" s="5" t="s">
        <v>102</v>
      </c>
      <c r="C28" s="5" t="s">
        <v>103</v>
      </c>
      <c r="D28" s="4" t="s">
        <v>7</v>
      </c>
      <c r="E28" s="4" t="s">
        <v>7</v>
      </c>
    </row>
    <row r="29" spans="2:5" ht="15">
      <c r="B29" s="5" t="s">
        <v>104</v>
      </c>
      <c r="C29" s="5" t="s">
        <v>105</v>
      </c>
      <c r="D29" s="4" t="s">
        <v>7</v>
      </c>
      <c r="E29" s="4" t="s">
        <v>7</v>
      </c>
    </row>
    <row r="30" spans="2:5" ht="15">
      <c r="B30" s="5" t="s">
        <v>106</v>
      </c>
      <c r="C30" s="5" t="s">
        <v>7</v>
      </c>
      <c r="D30" s="4" t="s">
        <v>7</v>
      </c>
      <c r="E30" s="4" t="s">
        <v>7</v>
      </c>
    </row>
    <row r="31" spans="2:5" ht="15">
      <c r="B31" s="5" t="s">
        <v>107</v>
      </c>
      <c r="C31" s="6" t="s">
        <v>108</v>
      </c>
      <c r="D31" s="4">
        <f>+D22+D23</f>
        <v>1405988050</v>
      </c>
      <c r="E31" s="4">
        <f>+E22+E23</f>
        <v>1262306886.45</v>
      </c>
    </row>
    <row r="32" spans="2:5" ht="15">
      <c r="B32" s="5" t="s">
        <v>109</v>
      </c>
      <c r="C32" s="6" t="s">
        <v>110</v>
      </c>
      <c r="D32" s="21">
        <f>+D20+D31</f>
        <v>1424579904.2</v>
      </c>
      <c r="E32" s="21">
        <f>+E20+E31</f>
        <v>1278892778.94</v>
      </c>
    </row>
    <row r="33" spans="2:5" ht="15">
      <c r="B33" s="5" t="s">
        <v>111</v>
      </c>
      <c r="C33" s="6" t="s">
        <v>112</v>
      </c>
      <c r="D33" s="4" t="s">
        <v>7</v>
      </c>
      <c r="E33" s="4" t="s">
        <v>7</v>
      </c>
    </row>
    <row r="34" spans="2:5" ht="15">
      <c r="B34" s="5" t="s">
        <v>113</v>
      </c>
      <c r="C34" s="6" t="s">
        <v>114</v>
      </c>
      <c r="D34" s="4" t="s">
        <v>7</v>
      </c>
      <c r="E34" s="4" t="s">
        <v>7</v>
      </c>
    </row>
    <row r="35" spans="2:5" ht="30">
      <c r="B35" s="5" t="s">
        <v>115</v>
      </c>
      <c r="C35" s="6" t="s">
        <v>116</v>
      </c>
      <c r="D35" s="4" t="s">
        <v>7</v>
      </c>
      <c r="E35" s="4" t="s">
        <v>7</v>
      </c>
    </row>
    <row r="36" spans="2:5" ht="15">
      <c r="B36" s="5" t="s">
        <v>117</v>
      </c>
      <c r="C36" s="5" t="s">
        <v>118</v>
      </c>
      <c r="D36" s="4"/>
      <c r="E36" s="4"/>
    </row>
    <row r="37" spans="2:5" ht="15">
      <c r="B37" s="5" t="s">
        <v>119</v>
      </c>
      <c r="C37" s="5" t="s">
        <v>120</v>
      </c>
      <c r="D37" s="4">
        <v>866949.5</v>
      </c>
      <c r="E37" s="4">
        <v>622244.99</v>
      </c>
    </row>
    <row r="38" spans="2:5" ht="15">
      <c r="B38" s="5" t="s">
        <v>121</v>
      </c>
      <c r="C38" s="5" t="s">
        <v>122</v>
      </c>
      <c r="D38" s="4">
        <v>25196603.7</v>
      </c>
      <c r="E38" s="4">
        <v>24138839.53</v>
      </c>
    </row>
    <row r="39" spans="2:5" ht="15">
      <c r="B39" s="5" t="s">
        <v>123</v>
      </c>
      <c r="C39" s="5" t="s">
        <v>124</v>
      </c>
      <c r="D39" s="4">
        <v>12990273.2</v>
      </c>
      <c r="E39" s="4">
        <v>6508100.88</v>
      </c>
    </row>
    <row r="40" spans="2:5" ht="15">
      <c r="B40" s="5" t="s">
        <v>125</v>
      </c>
      <c r="C40" s="5" t="s">
        <v>126</v>
      </c>
      <c r="D40" s="4" t="s">
        <v>7</v>
      </c>
      <c r="E40" s="4" t="s">
        <v>7</v>
      </c>
    </row>
    <row r="41" spans="2:5" ht="15">
      <c r="B41" s="5" t="s">
        <v>127</v>
      </c>
      <c r="C41" s="5" t="s">
        <v>128</v>
      </c>
      <c r="D41" s="4" t="s">
        <v>7</v>
      </c>
      <c r="E41" s="4" t="s">
        <v>7</v>
      </c>
    </row>
    <row r="42" spans="2:5" ht="15">
      <c r="B42" s="5" t="s">
        <v>129</v>
      </c>
      <c r="C42" s="5" t="s">
        <v>130</v>
      </c>
      <c r="D42" s="4" t="s">
        <v>7</v>
      </c>
      <c r="E42" s="4" t="s">
        <v>7</v>
      </c>
    </row>
    <row r="43" spans="2:5" ht="15">
      <c r="B43" s="5" t="s">
        <v>131</v>
      </c>
      <c r="C43" s="5" t="s">
        <v>132</v>
      </c>
      <c r="D43" s="4" t="s">
        <v>7</v>
      </c>
      <c r="E43" s="4" t="s">
        <v>7</v>
      </c>
    </row>
    <row r="44" spans="2:5" ht="15">
      <c r="B44" s="5" t="s">
        <v>133</v>
      </c>
      <c r="C44" s="5" t="s">
        <v>134</v>
      </c>
      <c r="D44" s="4" t="s">
        <v>7</v>
      </c>
      <c r="E44" s="4" t="s">
        <v>7</v>
      </c>
    </row>
    <row r="45" spans="2:5" ht="30">
      <c r="B45" s="5" t="s">
        <v>135</v>
      </c>
      <c r="C45" s="5" t="s">
        <v>136</v>
      </c>
      <c r="D45" s="4" t="s">
        <v>7</v>
      </c>
      <c r="E45" s="4" t="s">
        <v>7</v>
      </c>
    </row>
    <row r="46" spans="2:5" ht="45">
      <c r="B46" s="5" t="s">
        <v>137</v>
      </c>
      <c r="C46" s="5" t="s">
        <v>138</v>
      </c>
      <c r="D46" s="4" t="s">
        <v>7</v>
      </c>
      <c r="E46" s="4" t="s">
        <v>7</v>
      </c>
    </row>
    <row r="47" spans="2:5" ht="30">
      <c r="B47" s="5" t="s">
        <v>139</v>
      </c>
      <c r="C47" s="5" t="s">
        <v>7</v>
      </c>
      <c r="D47" s="4" t="s">
        <v>7</v>
      </c>
      <c r="E47" s="4" t="s">
        <v>7</v>
      </c>
    </row>
    <row r="48" spans="2:5" ht="30">
      <c r="B48" s="5" t="s">
        <v>140</v>
      </c>
      <c r="C48" s="6" t="s">
        <v>141</v>
      </c>
      <c r="D48" s="4">
        <f>+D36+D37+D38+D39</f>
        <v>39053826.4</v>
      </c>
      <c r="E48" s="4">
        <f>+E37+E38+E39+E36</f>
        <v>31269185.4</v>
      </c>
    </row>
    <row r="49" spans="2:5" ht="15">
      <c r="B49" s="5" t="s">
        <v>142</v>
      </c>
      <c r="C49" s="6" t="s">
        <v>143</v>
      </c>
      <c r="D49" s="4" t="s">
        <v>7</v>
      </c>
      <c r="E49" s="4" t="s">
        <v>7</v>
      </c>
    </row>
    <row r="50" spans="2:5" ht="15">
      <c r="B50" s="5" t="s">
        <v>144</v>
      </c>
      <c r="C50" s="5" t="s">
        <v>145</v>
      </c>
      <c r="D50" s="4" t="s">
        <v>7</v>
      </c>
      <c r="E50" s="4" t="s">
        <v>7</v>
      </c>
    </row>
    <row r="51" spans="2:5" ht="15">
      <c r="B51" s="5" t="s">
        <v>146</v>
      </c>
      <c r="C51" s="5" t="s">
        <v>147</v>
      </c>
      <c r="D51" s="4" t="s">
        <v>7</v>
      </c>
      <c r="E51" s="4" t="s">
        <v>7</v>
      </c>
    </row>
    <row r="52" spans="2:5" ht="15">
      <c r="B52" s="5" t="s">
        <v>148</v>
      </c>
      <c r="C52" s="5" t="s">
        <v>149</v>
      </c>
      <c r="D52" s="4" t="s">
        <v>7</v>
      </c>
      <c r="E52" s="4" t="s">
        <v>7</v>
      </c>
    </row>
    <row r="53" spans="2:5" ht="15">
      <c r="B53" s="5" t="s">
        <v>150</v>
      </c>
      <c r="C53" s="5" t="s">
        <v>151</v>
      </c>
      <c r="D53" s="4" t="s">
        <v>7</v>
      </c>
      <c r="E53" s="4" t="s">
        <v>7</v>
      </c>
    </row>
    <row r="54" spans="2:5" ht="15">
      <c r="B54" s="5" t="s">
        <v>152</v>
      </c>
      <c r="C54" s="5" t="s">
        <v>7</v>
      </c>
      <c r="D54" s="4" t="s">
        <v>7</v>
      </c>
      <c r="E54" s="4" t="s">
        <v>7</v>
      </c>
    </row>
    <row r="55" spans="2:5" ht="15">
      <c r="B55" s="5" t="s">
        <v>153</v>
      </c>
      <c r="C55" s="6" t="s">
        <v>154</v>
      </c>
      <c r="D55" s="4" t="s">
        <v>7</v>
      </c>
      <c r="E55" s="4" t="s">
        <v>7</v>
      </c>
    </row>
    <row r="56" spans="2:5" ht="15">
      <c r="B56" s="5" t="s">
        <v>155</v>
      </c>
      <c r="C56" s="6" t="s">
        <v>156</v>
      </c>
      <c r="D56" s="4">
        <f>+D48</f>
        <v>39053826.4</v>
      </c>
      <c r="E56" s="4">
        <f>+E48</f>
        <v>31269185.4</v>
      </c>
    </row>
    <row r="57" spans="2:5" ht="15">
      <c r="B57" s="5" t="s">
        <v>7</v>
      </c>
      <c r="C57" s="6" t="s">
        <v>157</v>
      </c>
      <c r="D57" s="4" t="s">
        <v>7</v>
      </c>
      <c r="E57" s="4" t="s">
        <v>7</v>
      </c>
    </row>
    <row r="58" spans="2:5" ht="15">
      <c r="B58" s="5" t="s">
        <v>158</v>
      </c>
      <c r="C58" s="6" t="s">
        <v>159</v>
      </c>
      <c r="D58" s="4">
        <f>+D61</f>
        <v>970049700</v>
      </c>
      <c r="E58" s="4">
        <f>+E61</f>
        <v>970049700</v>
      </c>
    </row>
    <row r="59" spans="2:5" ht="15">
      <c r="B59" s="5" t="s">
        <v>160</v>
      </c>
      <c r="C59" s="5" t="s">
        <v>161</v>
      </c>
      <c r="D59" s="4" t="s">
        <v>7</v>
      </c>
      <c r="E59" s="4" t="s">
        <v>7</v>
      </c>
    </row>
    <row r="60" spans="2:5" ht="15">
      <c r="B60" s="5" t="s">
        <v>162</v>
      </c>
      <c r="C60" s="5" t="s">
        <v>163</v>
      </c>
      <c r="D60" s="4"/>
      <c r="E60" s="4"/>
    </row>
    <row r="61" spans="2:5" ht="15">
      <c r="B61" s="5" t="s">
        <v>164</v>
      </c>
      <c r="C61" s="5" t="s">
        <v>165</v>
      </c>
      <c r="D61" s="4">
        <v>970049700</v>
      </c>
      <c r="E61" s="4">
        <f>+D61</f>
        <v>970049700</v>
      </c>
    </row>
    <row r="62" spans="2:5" ht="15">
      <c r="B62" s="5" t="s">
        <v>166</v>
      </c>
      <c r="C62" s="5" t="s">
        <v>167</v>
      </c>
      <c r="D62" s="4"/>
      <c r="E62" s="4"/>
    </row>
    <row r="63" spans="2:5" ht="15">
      <c r="B63" s="5" t="s">
        <v>168</v>
      </c>
      <c r="C63" s="5" t="s">
        <v>169</v>
      </c>
      <c r="D63" s="4">
        <v>35853605.9</v>
      </c>
      <c r="E63" s="4">
        <f>+D63</f>
        <v>35853605.9</v>
      </c>
    </row>
    <row r="64" spans="2:5" ht="30">
      <c r="B64" s="5" t="s">
        <v>170</v>
      </c>
      <c r="C64" s="5" t="s">
        <v>171</v>
      </c>
      <c r="D64" s="4">
        <v>1637047814.6</v>
      </c>
      <c r="E64" s="4">
        <v>1637047814.56</v>
      </c>
    </row>
    <row r="65" spans="2:5" ht="30">
      <c r="B65" s="5" t="s">
        <v>172</v>
      </c>
      <c r="C65" s="5" t="s">
        <v>173</v>
      </c>
      <c r="D65" s="4" t="s">
        <v>7</v>
      </c>
      <c r="E65" s="4"/>
    </row>
    <row r="66" spans="2:5" ht="15">
      <c r="B66" s="5" t="s">
        <v>174</v>
      </c>
      <c r="C66" s="5" t="s">
        <v>175</v>
      </c>
      <c r="D66" s="4" t="s">
        <v>7</v>
      </c>
      <c r="E66" s="4" t="s">
        <v>7</v>
      </c>
    </row>
    <row r="67" spans="2:6" ht="15">
      <c r="B67" s="5" t="s">
        <v>176</v>
      </c>
      <c r="C67" s="5" t="s">
        <v>177</v>
      </c>
      <c r="D67" s="4">
        <v>-1257425042.7</v>
      </c>
      <c r="E67" s="4">
        <v>-1395327526.96</v>
      </c>
      <c r="F67" s="14"/>
    </row>
    <row r="68" spans="2:5" ht="15">
      <c r="B68" s="5" t="s">
        <v>178</v>
      </c>
      <c r="C68" s="5" t="s">
        <v>7</v>
      </c>
      <c r="D68" s="4" t="s">
        <v>7</v>
      </c>
      <c r="E68" s="4" t="s">
        <v>7</v>
      </c>
    </row>
    <row r="69" spans="2:5" ht="15">
      <c r="B69" s="5" t="s">
        <v>179</v>
      </c>
      <c r="C69" s="6" t="s">
        <v>180</v>
      </c>
      <c r="D69" s="4">
        <f>+D58+D62+D63+D64+D67</f>
        <v>1385526077.8</v>
      </c>
      <c r="E69" s="4">
        <f>+E58+E62+E63+E67+E64</f>
        <v>1247623593.5</v>
      </c>
    </row>
    <row r="70" spans="2:5" ht="30">
      <c r="B70" s="5" t="s">
        <v>181</v>
      </c>
      <c r="C70" s="6" t="s">
        <v>182</v>
      </c>
      <c r="D70" s="21">
        <f>+D69+D56</f>
        <v>1424579904.2</v>
      </c>
      <c r="E70" s="21">
        <f>+E69+E56</f>
        <v>1278892778.9</v>
      </c>
    </row>
    <row r="71" spans="1:5" ht="12.75">
      <c r="D71" s="15">
        <f>+D70-D32</f>
        <v>0</v>
      </c>
      <c r="E71" s="15">
        <f>+E70-E32</f>
        <v>-0.039999961853027344</v>
      </c>
    </row>
    <row r="73" spans="2:4" ht="12.75">
      <c r="B73" s="8" t="s">
        <v>277</v>
      </c>
      <c r="C73" s="8"/>
      <c r="D73" s="22"/>
    </row>
    <row r="74" spans="2:4" ht="12.75">
      <c r="B74" s="8"/>
      <c r="C74" s="8"/>
      <c r="D74" s="22"/>
    </row>
    <row r="75" spans="2:4" ht="12.75">
      <c r="B75" s="8" t="s">
        <v>278</v>
      </c>
      <c r="C75" s="8"/>
      <c r="D75" s="22"/>
    </row>
  </sheetData>
  <sheetProtection/>
  <mergeCells count="1">
    <mergeCell ref="B2:E2"/>
  </mergeCells>
  <printOptions/>
  <pageMargins left="0.75" right="0.75" top="0.52" bottom="0.5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9"/>
  <sheetViews>
    <sheetView zoomScalePageLayoutView="0" workbookViewId="0" topLeftCell="A34">
      <selection activeCell="E18" sqref="E18"/>
    </sheetView>
  </sheetViews>
  <sheetFormatPr defaultColWidth="9.140625" defaultRowHeight="12.75"/>
  <cols>
    <col min="1" max="1" width="3.421875" style="0" customWidth="1"/>
    <col min="3" max="3" width="33.140625" style="0" customWidth="1"/>
    <col min="4" max="4" width="20.421875" style="0" customWidth="1"/>
    <col min="5" max="5" width="19.421875" style="0" customWidth="1"/>
    <col min="6" max="21" width="17.57421875" style="0" customWidth="1"/>
  </cols>
  <sheetData>
    <row r="2" spans="2:5" ht="15">
      <c r="B2" s="25" t="s">
        <v>0</v>
      </c>
      <c r="C2" s="25"/>
      <c r="D2" s="25"/>
      <c r="E2" s="25"/>
    </row>
    <row r="3" ht="15">
      <c r="B3" s="1"/>
    </row>
    <row r="4" spans="2:5" ht="15">
      <c r="B4" s="1"/>
      <c r="C4" s="7" t="s">
        <v>276</v>
      </c>
      <c r="D4" s="24"/>
      <c r="E4" s="16" t="s">
        <v>287</v>
      </c>
    </row>
    <row r="5" spans="2:5" ht="15">
      <c r="B5" s="1"/>
      <c r="C5" s="9" t="s">
        <v>269</v>
      </c>
      <c r="D5" s="9"/>
      <c r="E5" s="10"/>
    </row>
    <row r="6" ht="15">
      <c r="E6" s="3" t="s">
        <v>273</v>
      </c>
    </row>
    <row r="7" spans="2:5" ht="15">
      <c r="B7" s="2" t="s">
        <v>1</v>
      </c>
      <c r="C7" s="2" t="s">
        <v>2</v>
      </c>
      <c r="D7" s="2" t="s">
        <v>3</v>
      </c>
      <c r="E7" s="2" t="s">
        <v>4</v>
      </c>
    </row>
    <row r="8" spans="2:5" ht="15">
      <c r="B8" s="5" t="s">
        <v>5</v>
      </c>
      <c r="C8" s="5" t="s">
        <v>6</v>
      </c>
      <c r="D8" s="4">
        <v>77758181.8</v>
      </c>
      <c r="E8" s="4">
        <v>75455454.55</v>
      </c>
    </row>
    <row r="9" spans="2:5" ht="15">
      <c r="B9" s="5" t="s">
        <v>8</v>
      </c>
      <c r="C9" s="5" t="s">
        <v>9</v>
      </c>
      <c r="D9" s="5"/>
      <c r="E9" s="4"/>
    </row>
    <row r="10" spans="2:5" ht="15">
      <c r="B10" s="5" t="s">
        <v>10</v>
      </c>
      <c r="C10" s="6" t="s">
        <v>11</v>
      </c>
      <c r="D10" s="6"/>
      <c r="E10" s="4"/>
    </row>
    <row r="11" spans="2:5" ht="15">
      <c r="B11" s="5" t="s">
        <v>12</v>
      </c>
      <c r="C11" s="5" t="s">
        <v>13</v>
      </c>
      <c r="D11" s="5"/>
      <c r="E11" s="4"/>
    </row>
    <row r="12" spans="2:5" ht="15">
      <c r="B12" s="5" t="s">
        <v>14</v>
      </c>
      <c r="C12" s="5" t="s">
        <v>15</v>
      </c>
      <c r="D12" s="5"/>
      <c r="E12" s="4"/>
    </row>
    <row r="13" spans="2:5" ht="15">
      <c r="B13" s="5" t="s">
        <v>16</v>
      </c>
      <c r="C13" s="5" t="s">
        <v>17</v>
      </c>
      <c r="D13" s="5"/>
      <c r="E13" s="4"/>
    </row>
    <row r="14" spans="2:5" ht="15">
      <c r="B14" s="5" t="s">
        <v>18</v>
      </c>
      <c r="C14" s="5" t="s">
        <v>19</v>
      </c>
      <c r="D14" s="5"/>
      <c r="E14" s="4"/>
    </row>
    <row r="15" spans="2:5" ht="15">
      <c r="B15" s="5" t="s">
        <v>20</v>
      </c>
      <c r="C15" s="5" t="s">
        <v>21</v>
      </c>
      <c r="D15" s="5"/>
      <c r="E15" s="4"/>
    </row>
    <row r="16" spans="2:5" ht="15">
      <c r="B16" s="5" t="s">
        <v>22</v>
      </c>
      <c r="C16" s="5" t="s">
        <v>23</v>
      </c>
      <c r="D16" s="5"/>
      <c r="E16" s="4"/>
    </row>
    <row r="17" spans="2:5" ht="15">
      <c r="B17" s="5" t="s">
        <v>24</v>
      </c>
      <c r="C17" s="5" t="s">
        <v>25</v>
      </c>
      <c r="D17" s="4">
        <v>185298146.4</v>
      </c>
      <c r="E17" s="4">
        <v>213357938.87</v>
      </c>
    </row>
    <row r="18" spans="2:5" ht="15">
      <c r="B18" s="5" t="s">
        <v>26</v>
      </c>
      <c r="C18" s="5" t="s">
        <v>27</v>
      </c>
      <c r="D18" s="5"/>
      <c r="E18" s="4"/>
    </row>
    <row r="19" spans="2:5" ht="15">
      <c r="B19" s="5" t="s">
        <v>28</v>
      </c>
      <c r="C19" s="5" t="s">
        <v>29</v>
      </c>
      <c r="D19" s="5"/>
      <c r="E19" s="4"/>
    </row>
    <row r="20" spans="2:5" ht="30">
      <c r="B20" s="5" t="s">
        <v>30</v>
      </c>
      <c r="C20" s="5" t="s">
        <v>31</v>
      </c>
      <c r="D20" s="5"/>
      <c r="E20" s="4"/>
    </row>
    <row r="21" spans="2:5" ht="30">
      <c r="B21" s="5" t="s">
        <v>32</v>
      </c>
      <c r="C21" s="5" t="s">
        <v>33</v>
      </c>
      <c r="D21" s="5"/>
      <c r="E21" s="4"/>
    </row>
    <row r="22" spans="2:5" ht="30">
      <c r="B22" s="5" t="s">
        <v>34</v>
      </c>
      <c r="C22" s="5" t="s">
        <v>35</v>
      </c>
      <c r="D22" s="5"/>
      <c r="E22" s="4" t="s">
        <v>7</v>
      </c>
    </row>
    <row r="23" spans="2:5" ht="30">
      <c r="B23" s="5" t="s">
        <v>36</v>
      </c>
      <c r="C23" s="5" t="s">
        <v>37</v>
      </c>
      <c r="D23" s="5"/>
      <c r="E23" s="4" t="s">
        <v>7</v>
      </c>
    </row>
    <row r="24" spans="2:5" ht="15">
      <c r="B24" s="5" t="s">
        <v>38</v>
      </c>
      <c r="C24" s="5" t="s">
        <v>39</v>
      </c>
      <c r="D24" s="5"/>
      <c r="E24" s="4" t="s">
        <v>7</v>
      </c>
    </row>
    <row r="25" spans="2:5" ht="30">
      <c r="B25" s="5" t="s">
        <v>40</v>
      </c>
      <c r="C25" s="6" t="s">
        <v>41</v>
      </c>
      <c r="D25" s="4">
        <f>+D8-D17</f>
        <v>-107539964.60000001</v>
      </c>
      <c r="E25" s="4">
        <f>+E8-E17-E19+E20-E9</f>
        <v>-137902484.32</v>
      </c>
    </row>
    <row r="26" spans="2:5" ht="15">
      <c r="B26" s="5" t="s">
        <v>42</v>
      </c>
      <c r="C26" s="5" t="s">
        <v>43</v>
      </c>
      <c r="D26" s="5"/>
      <c r="E26" s="4" t="s">
        <v>7</v>
      </c>
    </row>
    <row r="27" spans="2:5" ht="30">
      <c r="B27" s="5" t="s">
        <v>44</v>
      </c>
      <c r="C27" s="6" t="s">
        <v>45</v>
      </c>
      <c r="D27" s="4">
        <f>+D25</f>
        <v>-107539964.60000001</v>
      </c>
      <c r="E27" s="4">
        <f>+E25</f>
        <v>-137902484.32</v>
      </c>
    </row>
    <row r="28" spans="2:5" ht="45">
      <c r="B28" s="5" t="s">
        <v>46</v>
      </c>
      <c r="C28" s="6" t="s">
        <v>47</v>
      </c>
      <c r="D28" s="6"/>
      <c r="E28" s="4" t="s">
        <v>7</v>
      </c>
    </row>
    <row r="29" spans="2:5" ht="30">
      <c r="B29" s="5" t="s">
        <v>48</v>
      </c>
      <c r="C29" s="6" t="s">
        <v>49</v>
      </c>
      <c r="D29" s="4">
        <f>+D27</f>
        <v>-107539964.60000001</v>
      </c>
      <c r="E29" s="4">
        <f>+E27</f>
        <v>-137902484.32</v>
      </c>
    </row>
    <row r="30" spans="2:5" ht="15">
      <c r="B30" s="5" t="s">
        <v>50</v>
      </c>
      <c r="C30" s="6" t="s">
        <v>51</v>
      </c>
      <c r="D30" s="4"/>
      <c r="E30" s="4" t="s">
        <v>7</v>
      </c>
    </row>
    <row r="31" spans="2:5" ht="30">
      <c r="B31" s="5" t="s">
        <v>52</v>
      </c>
      <c r="C31" s="5" t="s">
        <v>53</v>
      </c>
      <c r="D31" s="4"/>
      <c r="E31" s="4" t="s">
        <v>7</v>
      </c>
    </row>
    <row r="32" spans="2:5" ht="30">
      <c r="B32" s="5" t="s">
        <v>54</v>
      </c>
      <c r="C32" s="5" t="s">
        <v>55</v>
      </c>
      <c r="D32" s="4"/>
      <c r="E32" s="4" t="s">
        <v>7</v>
      </c>
    </row>
    <row r="33" spans="2:5" ht="15">
      <c r="B33" s="5" t="s">
        <v>56</v>
      </c>
      <c r="C33" s="5" t="s">
        <v>57</v>
      </c>
      <c r="D33" s="4"/>
      <c r="E33" s="4" t="s">
        <v>7</v>
      </c>
    </row>
    <row r="34" spans="2:5" ht="15">
      <c r="B34" s="5" t="s">
        <v>58</v>
      </c>
      <c r="C34" s="6" t="s">
        <v>59</v>
      </c>
      <c r="D34" s="4">
        <f>+D29</f>
        <v>-107539964.60000001</v>
      </c>
      <c r="E34" s="4">
        <f>+E29</f>
        <v>-137902484.32</v>
      </c>
    </row>
    <row r="35" spans="2:5" ht="30">
      <c r="B35" s="5" t="s">
        <v>60</v>
      </c>
      <c r="C35" s="5" t="s">
        <v>61</v>
      </c>
      <c r="D35" s="5"/>
      <c r="E35" s="4" t="s">
        <v>7</v>
      </c>
    </row>
    <row r="36" spans="1:3" ht="12.75"/>
    <row r="37" spans="2:4" ht="12.75">
      <c r="B37" s="8" t="s">
        <v>279</v>
      </c>
      <c r="C37" s="8"/>
      <c r="D37" s="8"/>
    </row>
    <row r="38" spans="2:4" ht="12.75">
      <c r="B38" s="8"/>
      <c r="C38" s="8"/>
      <c r="D38" s="8"/>
    </row>
    <row r="39" spans="2:4" ht="12.75">
      <c r="B39" s="8" t="s">
        <v>280</v>
      </c>
      <c r="C39" s="8"/>
      <c r="D39" s="8"/>
    </row>
  </sheetData>
  <sheetProtection/>
  <mergeCells count="1">
    <mergeCell ref="B2:E2"/>
  </mergeCells>
  <printOptions/>
  <pageMargins left="0.75" right="0.75" top="0.42" bottom="0.22" header="0.5" footer="0.1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3">
      <selection activeCell="I30" sqref="I30"/>
    </sheetView>
  </sheetViews>
  <sheetFormatPr defaultColWidth="9.140625" defaultRowHeight="12.75"/>
  <cols>
    <col min="1" max="1" width="4.00390625" style="0" customWidth="1"/>
    <col min="2" max="2" width="33.140625" style="0" customWidth="1"/>
    <col min="3" max="3" width="15.00390625" style="0" customWidth="1"/>
    <col min="4" max="4" width="16.140625" style="0" customWidth="1"/>
    <col min="5" max="5" width="14.421875" style="0" customWidth="1"/>
    <col min="6" max="6" width="15.421875" style="0" customWidth="1"/>
    <col min="7" max="7" width="16.7109375" style="0" customWidth="1"/>
    <col min="8" max="8" width="14.7109375" style="0" customWidth="1"/>
    <col min="9" max="9" width="17.421875" style="0" customWidth="1"/>
    <col min="10" max="10" width="14.8515625" style="0" customWidth="1"/>
    <col min="11" max="20" width="17.57421875" style="0" customWidth="1"/>
  </cols>
  <sheetData>
    <row r="2" spans="1:10" ht="15">
      <c r="A2" s="25" t="s">
        <v>259</v>
      </c>
      <c r="B2" s="25"/>
      <c r="C2" s="25"/>
      <c r="D2" s="25"/>
      <c r="E2" s="25"/>
      <c r="F2" s="25"/>
      <c r="G2" s="25"/>
      <c r="H2" s="25"/>
      <c r="I2" s="25"/>
      <c r="J2" s="25"/>
    </row>
    <row r="3" ht="15">
      <c r="A3" s="1"/>
    </row>
    <row r="4" spans="1:9" ht="15">
      <c r="A4" s="1"/>
      <c r="B4" s="7" t="s">
        <v>275</v>
      </c>
      <c r="C4" s="13"/>
      <c r="D4" s="13"/>
      <c r="E4" s="13"/>
      <c r="F4" s="13"/>
      <c r="G4" s="27" t="s">
        <v>287</v>
      </c>
      <c r="H4" s="27"/>
      <c r="I4" s="27"/>
    </row>
    <row r="5" spans="1:2" ht="15">
      <c r="A5" s="1"/>
      <c r="B5" s="9" t="s">
        <v>269</v>
      </c>
    </row>
    <row r="6" ht="15">
      <c r="A6" s="1"/>
    </row>
    <row r="7" spans="9:10" ht="12.75" customHeight="1">
      <c r="I7" s="26" t="s">
        <v>272</v>
      </c>
      <c r="J7" s="26"/>
    </row>
    <row r="8" spans="1:10" ht="60">
      <c r="A8" s="2" t="s">
        <v>1</v>
      </c>
      <c r="B8" s="2" t="s">
        <v>2</v>
      </c>
      <c r="C8" s="2" t="s">
        <v>159</v>
      </c>
      <c r="D8" s="2" t="s">
        <v>167</v>
      </c>
      <c r="E8" s="2" t="s">
        <v>169</v>
      </c>
      <c r="F8" s="2" t="s">
        <v>171</v>
      </c>
      <c r="G8" s="2" t="s">
        <v>173</v>
      </c>
      <c r="H8" s="2" t="s">
        <v>175</v>
      </c>
      <c r="I8" s="2" t="s">
        <v>177</v>
      </c>
      <c r="J8" s="2" t="s">
        <v>260</v>
      </c>
    </row>
    <row r="9" spans="1:10" ht="30">
      <c r="A9" s="5" t="s">
        <v>261</v>
      </c>
      <c r="B9" s="6" t="s">
        <v>285</v>
      </c>
      <c r="C9" s="4">
        <v>970049700</v>
      </c>
      <c r="D9" s="4"/>
      <c r="E9" s="4">
        <v>35853605.9</v>
      </c>
      <c r="F9" s="4">
        <v>1051965776.4</v>
      </c>
      <c r="G9" s="4" t="s">
        <v>7</v>
      </c>
      <c r="H9" s="4" t="s">
        <v>7</v>
      </c>
      <c r="I9" s="20">
        <v>-1149885078.1</v>
      </c>
      <c r="J9" s="20">
        <f>SUM(C9:I9)</f>
        <v>907984004.2</v>
      </c>
    </row>
    <row r="10" spans="1:10" ht="45">
      <c r="A10" s="5" t="s">
        <v>63</v>
      </c>
      <c r="B10" s="5" t="s">
        <v>262</v>
      </c>
      <c r="C10" s="4" t="s">
        <v>7</v>
      </c>
      <c r="D10" s="4"/>
      <c r="E10" s="4" t="s">
        <v>7</v>
      </c>
      <c r="F10" s="4" t="s">
        <v>7</v>
      </c>
      <c r="G10" s="4" t="s">
        <v>7</v>
      </c>
      <c r="H10" s="4" t="s">
        <v>7</v>
      </c>
      <c r="I10" s="20" t="s">
        <v>7</v>
      </c>
      <c r="J10" s="20" t="s">
        <v>7</v>
      </c>
    </row>
    <row r="11" spans="1:10" ht="15">
      <c r="A11" s="5" t="s">
        <v>111</v>
      </c>
      <c r="B11" s="6" t="s">
        <v>263</v>
      </c>
      <c r="C11" s="4">
        <f>+C9</f>
        <v>970049700</v>
      </c>
      <c r="D11" s="4"/>
      <c r="E11" s="4">
        <f>+E9</f>
        <v>35853605.9</v>
      </c>
      <c r="F11" s="4">
        <f>+F9</f>
        <v>1051965776.4</v>
      </c>
      <c r="G11" s="4" t="s">
        <v>7</v>
      </c>
      <c r="H11" s="4" t="s">
        <v>7</v>
      </c>
      <c r="I11" s="20">
        <f>+I9</f>
        <v>-1149885078.1</v>
      </c>
      <c r="J11" s="20">
        <f>+J9</f>
        <v>907984004.2</v>
      </c>
    </row>
    <row r="12" spans="1:10" ht="30">
      <c r="A12" s="5" t="s">
        <v>10</v>
      </c>
      <c r="B12" s="5" t="s">
        <v>264</v>
      </c>
      <c r="C12" s="4" t="s">
        <v>7</v>
      </c>
      <c r="D12" s="4"/>
      <c r="E12" s="4" t="s">
        <v>7</v>
      </c>
      <c r="F12" s="4" t="s">
        <v>7</v>
      </c>
      <c r="G12" s="4" t="s">
        <v>7</v>
      </c>
      <c r="H12" s="4" t="s">
        <v>7</v>
      </c>
      <c r="I12" s="20">
        <v>-107539964.5</v>
      </c>
      <c r="J12" s="20">
        <f>+I12</f>
        <v>-107539964.5</v>
      </c>
    </row>
    <row r="13" spans="1:10" ht="15">
      <c r="A13" s="5" t="s">
        <v>251</v>
      </c>
      <c r="B13" s="5" t="s">
        <v>51</v>
      </c>
      <c r="C13" s="4" t="s">
        <v>7</v>
      </c>
      <c r="D13" s="4"/>
      <c r="E13" s="4" t="s">
        <v>7</v>
      </c>
      <c r="F13" s="4" t="s">
        <v>7</v>
      </c>
      <c r="G13" s="4" t="s">
        <v>7</v>
      </c>
      <c r="H13" s="4" t="s">
        <v>7</v>
      </c>
      <c r="I13" s="20" t="s">
        <v>7</v>
      </c>
      <c r="J13" s="20" t="s">
        <v>7</v>
      </c>
    </row>
    <row r="14" spans="1:10" ht="15">
      <c r="A14" s="5" t="s">
        <v>255</v>
      </c>
      <c r="B14" s="5" t="s">
        <v>265</v>
      </c>
      <c r="C14" s="4" t="s">
        <v>7</v>
      </c>
      <c r="D14" s="4"/>
      <c r="E14" s="4"/>
      <c r="F14" s="4" t="s">
        <v>7</v>
      </c>
      <c r="G14" s="4" t="s">
        <v>7</v>
      </c>
      <c r="H14" s="4" t="s">
        <v>7</v>
      </c>
      <c r="I14" s="20" t="s">
        <v>7</v>
      </c>
      <c r="J14" s="20" t="s">
        <v>7</v>
      </c>
    </row>
    <row r="15" spans="1:10" ht="15">
      <c r="A15" s="5" t="s">
        <v>257</v>
      </c>
      <c r="B15" s="5" t="s">
        <v>266</v>
      </c>
      <c r="C15" s="4" t="s">
        <v>7</v>
      </c>
      <c r="D15" s="4"/>
      <c r="E15" s="4" t="s">
        <v>7</v>
      </c>
      <c r="F15" s="4" t="s">
        <v>7</v>
      </c>
      <c r="G15" s="4" t="s">
        <v>7</v>
      </c>
      <c r="H15" s="4" t="s">
        <v>7</v>
      </c>
      <c r="I15" s="20" t="s">
        <v>7</v>
      </c>
      <c r="J15" s="20" t="s">
        <v>7</v>
      </c>
    </row>
    <row r="16" spans="1:10" ht="30">
      <c r="A16" s="5" t="s">
        <v>267</v>
      </c>
      <c r="B16" s="5" t="s">
        <v>268</v>
      </c>
      <c r="C16" s="4" t="s">
        <v>7</v>
      </c>
      <c r="D16" s="4"/>
      <c r="E16" s="4" t="s">
        <v>7</v>
      </c>
      <c r="F16" s="4">
        <v>585082038.2</v>
      </c>
      <c r="G16" s="4" t="s">
        <v>7</v>
      </c>
      <c r="H16" s="4" t="s">
        <v>7</v>
      </c>
      <c r="I16" s="20" t="s">
        <v>7</v>
      </c>
      <c r="J16" s="20">
        <f>+F16</f>
        <v>585082038.2</v>
      </c>
    </row>
    <row r="17" spans="1:10" ht="30">
      <c r="A17" s="5" t="s">
        <v>261</v>
      </c>
      <c r="B17" s="6" t="s">
        <v>286</v>
      </c>
      <c r="C17" s="4">
        <f>+C11</f>
        <v>970049700</v>
      </c>
      <c r="D17" s="4"/>
      <c r="E17" s="4">
        <f>SUM(E11:E14)</f>
        <v>35853605.9</v>
      </c>
      <c r="F17" s="4">
        <f>+F11+F16</f>
        <v>1637047814.6</v>
      </c>
      <c r="G17" s="4" t="s">
        <v>7</v>
      </c>
      <c r="H17" s="4" t="s">
        <v>7</v>
      </c>
      <c r="I17" s="20">
        <f>+I11+I12</f>
        <v>-1257425042.6</v>
      </c>
      <c r="J17" s="20">
        <f>+J11+J12+J16-0.1</f>
        <v>1385526077.8000002</v>
      </c>
    </row>
    <row r="18" spans="1:10" ht="45">
      <c r="A18" s="5" t="s">
        <v>63</v>
      </c>
      <c r="B18" s="5" t="s">
        <v>262</v>
      </c>
      <c r="C18" s="4" t="s">
        <v>7</v>
      </c>
      <c r="D18" s="4"/>
      <c r="E18" s="4" t="s">
        <v>7</v>
      </c>
      <c r="F18" s="4" t="s">
        <v>7</v>
      </c>
      <c r="G18" s="4" t="s">
        <v>7</v>
      </c>
      <c r="H18" s="4" t="s">
        <v>7</v>
      </c>
      <c r="I18" s="20" t="s">
        <v>7</v>
      </c>
      <c r="J18" s="20" t="s">
        <v>7</v>
      </c>
    </row>
    <row r="19" spans="1:10" ht="15">
      <c r="A19" s="5" t="s">
        <v>111</v>
      </c>
      <c r="B19" s="6" t="s">
        <v>263</v>
      </c>
      <c r="C19" s="4">
        <f>+C17</f>
        <v>970049700</v>
      </c>
      <c r="D19" s="4"/>
      <c r="E19" s="4">
        <f>+E17</f>
        <v>35853605.9</v>
      </c>
      <c r="F19" s="4">
        <f>+F17</f>
        <v>1637047814.6</v>
      </c>
      <c r="G19" s="4" t="s">
        <v>7</v>
      </c>
      <c r="H19" s="4" t="s">
        <v>7</v>
      </c>
      <c r="I19" s="20">
        <f>+I17</f>
        <v>-1257425042.6</v>
      </c>
      <c r="J19" s="20">
        <f>+J17</f>
        <v>1385526077.8000002</v>
      </c>
    </row>
    <row r="20" spans="1:10" ht="30">
      <c r="A20" s="5" t="s">
        <v>10</v>
      </c>
      <c r="B20" s="5" t="s">
        <v>264</v>
      </c>
      <c r="C20" s="4" t="s">
        <v>7</v>
      </c>
      <c r="D20" s="4" t="s">
        <v>7</v>
      </c>
      <c r="E20" s="4" t="s">
        <v>7</v>
      </c>
      <c r="F20" s="4" t="s">
        <v>7</v>
      </c>
      <c r="G20" s="4" t="s">
        <v>7</v>
      </c>
      <c r="H20" s="4" t="s">
        <v>7</v>
      </c>
      <c r="I20" s="20">
        <f>+ОДТ!E34</f>
        <v>-137902484.32</v>
      </c>
      <c r="J20" s="20">
        <f>+I20</f>
        <v>-137902484.32</v>
      </c>
    </row>
    <row r="21" spans="1:10" ht="15">
      <c r="A21" s="5" t="s">
        <v>251</v>
      </c>
      <c r="B21" s="5" t="s">
        <v>51</v>
      </c>
      <c r="C21" s="4" t="s">
        <v>7</v>
      </c>
      <c r="D21" s="4" t="s">
        <v>7</v>
      </c>
      <c r="E21" s="4" t="s">
        <v>7</v>
      </c>
      <c r="F21" s="4" t="s">
        <v>7</v>
      </c>
      <c r="G21" s="4" t="s">
        <v>7</v>
      </c>
      <c r="H21" s="4" t="s">
        <v>7</v>
      </c>
      <c r="I21" s="20" t="s">
        <v>7</v>
      </c>
      <c r="J21" s="20" t="s">
        <v>7</v>
      </c>
    </row>
    <row r="22" spans="1:10" ht="15">
      <c r="A22" s="5" t="s">
        <v>255</v>
      </c>
      <c r="B22" s="5" t="s">
        <v>265</v>
      </c>
      <c r="C22" s="4" t="s">
        <v>7</v>
      </c>
      <c r="D22" s="4"/>
      <c r="E22" s="4"/>
      <c r="F22" s="4"/>
      <c r="G22" s="4"/>
      <c r="H22" s="4"/>
      <c r="I22" s="20"/>
      <c r="J22" s="20"/>
    </row>
    <row r="23" spans="1:10" ht="15">
      <c r="A23" s="5" t="s">
        <v>257</v>
      </c>
      <c r="B23" s="5" t="s">
        <v>266</v>
      </c>
      <c r="C23" s="4" t="s">
        <v>7</v>
      </c>
      <c r="D23" s="4"/>
      <c r="E23" s="4"/>
      <c r="F23" s="4"/>
      <c r="G23" s="4"/>
      <c r="H23" s="4"/>
      <c r="I23" s="20"/>
      <c r="J23" s="20"/>
    </row>
    <row r="24" spans="1:10" ht="30">
      <c r="A24" s="5" t="s">
        <v>267</v>
      </c>
      <c r="B24" s="5" t="s">
        <v>268</v>
      </c>
      <c r="C24" s="4" t="s">
        <v>7</v>
      </c>
      <c r="D24" s="4" t="s">
        <v>7</v>
      </c>
      <c r="E24" s="4" t="s">
        <v>7</v>
      </c>
      <c r="F24" s="4"/>
      <c r="G24" s="4" t="s">
        <v>7</v>
      </c>
      <c r="H24" s="4" t="s">
        <v>7</v>
      </c>
      <c r="I24" s="20" t="s">
        <v>7</v>
      </c>
      <c r="J24" s="20"/>
    </row>
    <row r="25" spans="1:10" ht="30">
      <c r="A25" s="5" t="s">
        <v>261</v>
      </c>
      <c r="B25" s="6" t="s">
        <v>288</v>
      </c>
      <c r="C25" s="4">
        <f>+C19</f>
        <v>970049700</v>
      </c>
      <c r="D25" s="4"/>
      <c r="E25" s="4">
        <f>+E19+E22</f>
        <v>35853605.9</v>
      </c>
      <c r="F25" s="4">
        <f>+F17+F24</f>
        <v>1637047814.6</v>
      </c>
      <c r="G25" s="4" t="s">
        <v>7</v>
      </c>
      <c r="H25" s="4" t="s">
        <v>7</v>
      </c>
      <c r="I25" s="20">
        <f>+I19+I20+I23-0.1</f>
        <v>-1395327527.0199997</v>
      </c>
      <c r="J25" s="20">
        <f>SUM(C25:I25)</f>
        <v>1247623593.4800003</v>
      </c>
    </row>
    <row r="26" spans="1:3" ht="12.75"/>
    <row r="28" spans="3:6" ht="12.75">
      <c r="C28" s="11" t="s">
        <v>270</v>
      </c>
      <c r="D28" s="11"/>
      <c r="E28" s="12"/>
      <c r="F28" s="8" t="s">
        <v>281</v>
      </c>
    </row>
    <row r="29" spans="3:6" ht="12.75">
      <c r="C29" s="8"/>
      <c r="D29" s="11"/>
      <c r="E29" s="8"/>
      <c r="F29" s="8"/>
    </row>
    <row r="30" spans="3:6" ht="12.75">
      <c r="C30" s="8" t="s">
        <v>271</v>
      </c>
      <c r="D30" s="8"/>
      <c r="E30" s="12"/>
      <c r="F30" s="8" t="s">
        <v>282</v>
      </c>
    </row>
  </sheetData>
  <sheetProtection/>
  <mergeCells count="3">
    <mergeCell ref="A2:J2"/>
    <mergeCell ref="I7:J7"/>
    <mergeCell ref="G4:I4"/>
  </mergeCells>
  <printOptions/>
  <pageMargins left="0.3937007874015748" right="0.2362204724409449" top="0.3937007874015748" bottom="0.1968503937007874" header="0.5118110236220472" footer="0.1968503937007874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40">
      <selection activeCell="I61" sqref="I61"/>
    </sheetView>
  </sheetViews>
  <sheetFormatPr defaultColWidth="9.140625" defaultRowHeight="12.75"/>
  <cols>
    <col min="2" max="2" width="69.8515625" style="0" customWidth="1"/>
    <col min="3" max="3" width="18.7109375" style="0" customWidth="1"/>
    <col min="4" max="4" width="18.8515625" style="0" customWidth="1"/>
  </cols>
  <sheetData>
    <row r="1" spans="1:4" ht="15">
      <c r="A1" s="25" t="s">
        <v>183</v>
      </c>
      <c r="B1" s="25"/>
      <c r="C1" s="25"/>
      <c r="D1" s="25"/>
    </row>
    <row r="2" ht="15">
      <c r="A2" s="1"/>
    </row>
    <row r="3" spans="1:4" ht="15">
      <c r="A3" s="1"/>
      <c r="B3" s="7" t="s">
        <v>275</v>
      </c>
      <c r="C3" s="24"/>
      <c r="D3" s="16" t="s">
        <v>287</v>
      </c>
    </row>
    <row r="4" spans="1:4" ht="15">
      <c r="A4" s="1"/>
      <c r="B4" s="9" t="s">
        <v>269</v>
      </c>
      <c r="C4" s="9"/>
      <c r="D4" s="10"/>
    </row>
    <row r="5" ht="15">
      <c r="D5" s="3" t="s">
        <v>274</v>
      </c>
    </row>
    <row r="6" spans="1:4" ht="15">
      <c r="A6" s="2" t="s">
        <v>1</v>
      </c>
      <c r="B6" s="2" t="s">
        <v>2</v>
      </c>
      <c r="C6" s="2" t="s">
        <v>3</v>
      </c>
      <c r="D6" s="2" t="s">
        <v>4</v>
      </c>
    </row>
    <row r="7" spans="1:4" ht="21" customHeight="1">
      <c r="A7" s="5" t="s">
        <v>63</v>
      </c>
      <c r="B7" s="6" t="s">
        <v>184</v>
      </c>
      <c r="C7" s="6"/>
      <c r="D7" s="4" t="s">
        <v>7</v>
      </c>
    </row>
    <row r="8" spans="1:4" ht="15">
      <c r="A8" s="5" t="s">
        <v>65</v>
      </c>
      <c r="B8" s="6" t="s">
        <v>185</v>
      </c>
      <c r="C8" s="23">
        <f>+C9+C11</f>
        <v>88256053</v>
      </c>
      <c r="D8" s="23">
        <f>+D9+D11</f>
        <v>83001000</v>
      </c>
    </row>
    <row r="9" spans="1:4" ht="15">
      <c r="A9" s="5" t="s">
        <v>67</v>
      </c>
      <c r="B9" s="5" t="s">
        <v>186</v>
      </c>
      <c r="C9" s="4">
        <v>85534000</v>
      </c>
      <c r="D9" s="4">
        <v>83001000</v>
      </c>
    </row>
    <row r="10" spans="1:4" ht="15">
      <c r="A10" s="5" t="s">
        <v>69</v>
      </c>
      <c r="B10" s="5" t="s">
        <v>187</v>
      </c>
      <c r="C10" s="4"/>
      <c r="D10" s="4"/>
    </row>
    <row r="11" spans="1:4" ht="15">
      <c r="A11" s="5" t="s">
        <v>71</v>
      </c>
      <c r="B11" s="5" t="s">
        <v>188</v>
      </c>
      <c r="C11" s="4">
        <v>2722053</v>
      </c>
      <c r="D11" s="4"/>
    </row>
    <row r="12" spans="1:4" ht="15">
      <c r="A12" s="5" t="s">
        <v>73</v>
      </c>
      <c r="B12" s="5" t="s">
        <v>189</v>
      </c>
      <c r="C12" s="4"/>
      <c r="D12" s="4" t="s">
        <v>7</v>
      </c>
    </row>
    <row r="13" spans="1:4" ht="15">
      <c r="A13" s="5" t="s">
        <v>75</v>
      </c>
      <c r="B13" s="5" t="s">
        <v>190</v>
      </c>
      <c r="C13" s="4"/>
      <c r="D13" s="4" t="s">
        <v>7</v>
      </c>
    </row>
    <row r="14" spans="1:4" ht="15">
      <c r="A14" s="5" t="s">
        <v>77</v>
      </c>
      <c r="B14" s="5" t="s">
        <v>191</v>
      </c>
      <c r="C14" s="4"/>
      <c r="D14" s="4"/>
    </row>
    <row r="15" spans="1:4" ht="15">
      <c r="A15" s="5" t="s">
        <v>88</v>
      </c>
      <c r="B15" s="6" t="s">
        <v>192</v>
      </c>
      <c r="C15" s="23">
        <f>SUM(C16:C24)</f>
        <v>55457779.2</v>
      </c>
      <c r="D15" s="23">
        <f>SUM(D16:D24)</f>
        <v>80007161.75</v>
      </c>
    </row>
    <row r="16" spans="1:4" ht="15">
      <c r="A16" s="5" t="s">
        <v>90</v>
      </c>
      <c r="B16" s="5" t="s">
        <v>193</v>
      </c>
      <c r="C16" s="4">
        <v>29533792.2</v>
      </c>
      <c r="D16" s="4">
        <v>22495644.25</v>
      </c>
    </row>
    <row r="17" spans="1:4" ht="15">
      <c r="A17" s="5" t="s">
        <v>92</v>
      </c>
      <c r="B17" s="5" t="s">
        <v>194</v>
      </c>
      <c r="C17" s="4">
        <v>11000000</v>
      </c>
      <c r="D17" s="4">
        <v>13400000</v>
      </c>
    </row>
    <row r="18" spans="1:4" ht="15">
      <c r="A18" s="5" t="s">
        <v>94</v>
      </c>
      <c r="B18" s="5" t="s">
        <v>195</v>
      </c>
      <c r="C18" s="4"/>
      <c r="D18" s="4"/>
    </row>
    <row r="19" spans="1:4" ht="15">
      <c r="A19" s="5" t="s">
        <v>96</v>
      </c>
      <c r="B19" s="5" t="s">
        <v>196</v>
      </c>
      <c r="C19" s="4">
        <v>4139300</v>
      </c>
      <c r="D19" s="4">
        <v>20238600</v>
      </c>
    </row>
    <row r="20" spans="1:4" ht="15.75" customHeight="1">
      <c r="A20" s="5" t="s">
        <v>98</v>
      </c>
      <c r="B20" s="5" t="s">
        <v>197</v>
      </c>
      <c r="C20" s="4"/>
      <c r="D20" s="4"/>
    </row>
    <row r="21" spans="1:4" ht="15">
      <c r="A21" s="5" t="s">
        <v>100</v>
      </c>
      <c r="B21" s="5" t="s">
        <v>198</v>
      </c>
      <c r="C21" s="4"/>
      <c r="D21" s="4"/>
    </row>
    <row r="22" spans="1:4" ht="15">
      <c r="A22" s="5" t="s">
        <v>102</v>
      </c>
      <c r="B22" s="5" t="s">
        <v>199</v>
      </c>
      <c r="C22" s="4">
        <v>7000000</v>
      </c>
      <c r="D22" s="4">
        <v>8747560</v>
      </c>
    </row>
    <row r="23" spans="1:4" ht="15">
      <c r="A23" s="5" t="s">
        <v>104</v>
      </c>
      <c r="B23" s="5" t="s">
        <v>200</v>
      </c>
      <c r="C23" s="4"/>
      <c r="D23" s="4"/>
    </row>
    <row r="24" spans="1:4" ht="15">
      <c r="A24" s="5" t="s">
        <v>106</v>
      </c>
      <c r="B24" s="5" t="s">
        <v>201</v>
      </c>
      <c r="C24" s="4">
        <v>3784687</v>
      </c>
      <c r="D24" s="4">
        <f>15093057.5+32300</f>
        <v>15125357.5</v>
      </c>
    </row>
    <row r="25" spans="1:4" ht="22.5" customHeight="1">
      <c r="A25" s="5" t="s">
        <v>109</v>
      </c>
      <c r="B25" s="6" t="s">
        <v>202</v>
      </c>
      <c r="C25" s="23">
        <f>+C8-C15</f>
        <v>32798273.799999997</v>
      </c>
      <c r="D25" s="23">
        <f>+D8-D15</f>
        <v>2993838.25</v>
      </c>
    </row>
    <row r="26" spans="1:4" ht="15">
      <c r="A26" s="5" t="s">
        <v>111</v>
      </c>
      <c r="B26" s="6" t="s">
        <v>203</v>
      </c>
      <c r="C26" s="23"/>
      <c r="D26" s="4" t="s">
        <v>7</v>
      </c>
    </row>
    <row r="27" spans="1:4" ht="15">
      <c r="A27" s="5" t="s">
        <v>113</v>
      </c>
      <c r="B27" s="6" t="s">
        <v>185</v>
      </c>
      <c r="C27" s="23"/>
      <c r="D27" s="4"/>
    </row>
    <row r="28" spans="1:4" ht="15">
      <c r="A28" s="5" t="s">
        <v>115</v>
      </c>
      <c r="B28" s="5" t="s">
        <v>204</v>
      </c>
      <c r="C28" s="4"/>
      <c r="D28" s="4"/>
    </row>
    <row r="29" spans="1:4" ht="15">
      <c r="A29" s="5" t="s">
        <v>142</v>
      </c>
      <c r="B29" s="5" t="s">
        <v>205</v>
      </c>
      <c r="C29" s="4"/>
      <c r="D29" s="4"/>
    </row>
    <row r="30" spans="1:4" ht="15">
      <c r="A30" s="5" t="s">
        <v>206</v>
      </c>
      <c r="B30" s="5" t="s">
        <v>207</v>
      </c>
      <c r="C30" s="4"/>
      <c r="D30" s="4"/>
    </row>
    <row r="31" spans="1:4" ht="15">
      <c r="A31" s="5" t="s">
        <v>208</v>
      </c>
      <c r="B31" s="5" t="s">
        <v>209</v>
      </c>
      <c r="C31" s="4"/>
      <c r="D31" s="4"/>
    </row>
    <row r="32" spans="1:4" ht="15">
      <c r="A32" s="5" t="s">
        <v>210</v>
      </c>
      <c r="B32" s="5" t="s">
        <v>211</v>
      </c>
      <c r="C32" s="4"/>
      <c r="D32" s="4"/>
    </row>
    <row r="33" spans="1:4" ht="15">
      <c r="A33" s="5" t="s">
        <v>212</v>
      </c>
      <c r="B33" s="5" t="s">
        <v>213</v>
      </c>
      <c r="C33" s="4"/>
      <c r="D33" s="4"/>
    </row>
    <row r="34" spans="1:4" ht="15">
      <c r="A34" s="5" t="s">
        <v>214</v>
      </c>
      <c r="B34" s="5" t="s">
        <v>215</v>
      </c>
      <c r="C34" s="4"/>
      <c r="D34" s="4"/>
    </row>
    <row r="35" spans="1:4" ht="15">
      <c r="A35" s="5" t="s">
        <v>216</v>
      </c>
      <c r="B35" s="5" t="s">
        <v>7</v>
      </c>
      <c r="C35" s="4"/>
      <c r="D35" s="4"/>
    </row>
    <row r="36" spans="1:4" ht="15">
      <c r="A36" s="5" t="s">
        <v>217</v>
      </c>
      <c r="B36" s="6" t="s">
        <v>192</v>
      </c>
      <c r="C36" s="23"/>
      <c r="D36" s="29">
        <f>+D37</f>
        <v>-4999800</v>
      </c>
    </row>
    <row r="37" spans="1:4" ht="15">
      <c r="A37" s="5" t="s">
        <v>218</v>
      </c>
      <c r="B37" s="5" t="s">
        <v>219</v>
      </c>
      <c r="C37" s="4"/>
      <c r="D37" s="28">
        <v>-4999800</v>
      </c>
    </row>
    <row r="38" spans="1:4" ht="15">
      <c r="A38" s="5" t="s">
        <v>220</v>
      </c>
      <c r="B38" s="5" t="s">
        <v>221</v>
      </c>
      <c r="C38" s="4"/>
      <c r="D38" s="4"/>
    </row>
    <row r="39" spans="1:4" ht="15">
      <c r="A39" s="5" t="s">
        <v>222</v>
      </c>
      <c r="B39" s="5" t="s">
        <v>223</v>
      </c>
      <c r="C39" s="4"/>
      <c r="D39" s="4"/>
    </row>
    <row r="40" spans="1:4" ht="16.5" customHeight="1">
      <c r="A40" s="5" t="s">
        <v>224</v>
      </c>
      <c r="B40" s="5" t="s">
        <v>225</v>
      </c>
      <c r="C40" s="4"/>
      <c r="D40" s="4"/>
    </row>
    <row r="41" spans="1:4" ht="15">
      <c r="A41" s="5" t="s">
        <v>226</v>
      </c>
      <c r="B41" s="5" t="s">
        <v>227</v>
      </c>
      <c r="C41" s="4"/>
      <c r="D41" s="4"/>
    </row>
    <row r="42" spans="1:4" ht="15">
      <c r="A42" s="5" t="s">
        <v>228</v>
      </c>
      <c r="B42" s="5" t="s">
        <v>7</v>
      </c>
      <c r="C42" s="4"/>
      <c r="D42" s="4"/>
    </row>
    <row r="43" spans="1:4" ht="30">
      <c r="A43" s="5" t="s">
        <v>158</v>
      </c>
      <c r="B43" s="6" t="s">
        <v>229</v>
      </c>
      <c r="C43" s="23"/>
      <c r="D43" s="23"/>
    </row>
    <row r="44" spans="1:4" ht="21" customHeight="1">
      <c r="A44" s="5" t="s">
        <v>10</v>
      </c>
      <c r="B44" s="6" t="s">
        <v>230</v>
      </c>
      <c r="C44" s="23"/>
      <c r="D44" s="4"/>
    </row>
    <row r="45" spans="1:4" ht="15">
      <c r="A45" s="5" t="s">
        <v>231</v>
      </c>
      <c r="B45" s="6" t="s">
        <v>185</v>
      </c>
      <c r="C45" s="23"/>
      <c r="D45" s="4"/>
    </row>
    <row r="46" spans="1:4" ht="15" customHeight="1">
      <c r="A46" s="5" t="s">
        <v>232</v>
      </c>
      <c r="B46" s="5" t="s">
        <v>233</v>
      </c>
      <c r="C46" s="4"/>
      <c r="D46" s="4"/>
    </row>
    <row r="47" spans="1:4" ht="15">
      <c r="A47" s="5" t="s">
        <v>234</v>
      </c>
      <c r="B47" s="5" t="s">
        <v>235</v>
      </c>
      <c r="C47" s="4"/>
      <c r="D47" s="4"/>
    </row>
    <row r="48" spans="1:4" ht="15">
      <c r="A48" s="5" t="s">
        <v>236</v>
      </c>
      <c r="B48" s="5" t="s">
        <v>237</v>
      </c>
      <c r="C48" s="4"/>
      <c r="D48" s="4"/>
    </row>
    <row r="49" spans="1:4" ht="15">
      <c r="A49" s="5" t="s">
        <v>238</v>
      </c>
      <c r="B49" s="5" t="s">
        <v>7</v>
      </c>
      <c r="C49" s="4"/>
      <c r="D49" s="4" t="s">
        <v>7</v>
      </c>
    </row>
    <row r="50" spans="1:4" ht="15">
      <c r="A50" s="5" t="s">
        <v>239</v>
      </c>
      <c r="B50" s="6" t="s">
        <v>192</v>
      </c>
      <c r="C50" s="23">
        <f>+C51</f>
        <v>-14950000</v>
      </c>
      <c r="D50" s="23"/>
    </row>
    <row r="51" spans="1:4" ht="15">
      <c r="A51" s="5" t="s">
        <v>240</v>
      </c>
      <c r="B51" s="5" t="s">
        <v>241</v>
      </c>
      <c r="C51" s="4">
        <v>-14950000</v>
      </c>
      <c r="D51" s="4"/>
    </row>
    <row r="52" spans="1:4" ht="15">
      <c r="A52" s="5" t="s">
        <v>242</v>
      </c>
      <c r="B52" s="5" t="s">
        <v>243</v>
      </c>
      <c r="C52" s="4"/>
      <c r="D52" s="4" t="s">
        <v>7</v>
      </c>
    </row>
    <row r="53" spans="1:4" ht="15">
      <c r="A53" s="5" t="s">
        <v>244</v>
      </c>
      <c r="B53" s="5" t="s">
        <v>245</v>
      </c>
      <c r="C53" s="4"/>
      <c r="D53" s="4" t="s">
        <v>7</v>
      </c>
    </row>
    <row r="54" spans="1:4" ht="15">
      <c r="A54" s="5" t="s">
        <v>246</v>
      </c>
      <c r="B54" s="5" t="s">
        <v>247</v>
      </c>
      <c r="C54" s="4"/>
      <c r="D54" s="4"/>
    </row>
    <row r="55" spans="1:4" ht="15">
      <c r="A55" s="5" t="s">
        <v>248</v>
      </c>
      <c r="B55" s="5" t="s">
        <v>7</v>
      </c>
      <c r="C55" s="4"/>
      <c r="D55" s="4" t="s">
        <v>7</v>
      </c>
    </row>
    <row r="56" spans="1:4" ht="19.5" customHeight="1">
      <c r="A56" s="5" t="s">
        <v>249</v>
      </c>
      <c r="B56" s="6" t="s">
        <v>250</v>
      </c>
      <c r="C56" s="23">
        <f>+C45+C50</f>
        <v>-14950000</v>
      </c>
      <c r="D56" s="23"/>
    </row>
    <row r="57" spans="1:4" ht="15">
      <c r="A57" s="5" t="s">
        <v>251</v>
      </c>
      <c r="B57" s="5" t="s">
        <v>252</v>
      </c>
      <c r="C57" s="4"/>
      <c r="D57" s="4"/>
    </row>
    <row r="58" spans="1:4" ht="15">
      <c r="A58" s="5" t="s">
        <v>253</v>
      </c>
      <c r="B58" s="6" t="s">
        <v>254</v>
      </c>
      <c r="C58" s="4">
        <f>+C56+C25</f>
        <v>17848273.799999997</v>
      </c>
      <c r="D58" s="4">
        <f>+D25+D43+D56+D57+D36</f>
        <v>-2005961.75</v>
      </c>
    </row>
    <row r="59" spans="1:4" ht="15">
      <c r="A59" s="5" t="s">
        <v>255</v>
      </c>
      <c r="B59" s="6" t="s">
        <v>256</v>
      </c>
      <c r="C59" s="4">
        <v>692580.4</v>
      </c>
      <c r="D59" s="4">
        <f>+СБД!D10</f>
        <v>18540854.2</v>
      </c>
    </row>
    <row r="60" spans="1:4" ht="15">
      <c r="A60" s="5" t="s">
        <v>257</v>
      </c>
      <c r="B60" s="6" t="s">
        <v>258</v>
      </c>
      <c r="C60" s="4">
        <f>+C58+C59</f>
        <v>18540854.199999996</v>
      </c>
      <c r="D60" s="4">
        <f>+СБД!E10</f>
        <v>16534892.49</v>
      </c>
    </row>
    <row r="61" spans="1:2" ht="12.75"/>
    <row r="63" spans="2:3" ht="12.75">
      <c r="B63" s="8" t="s">
        <v>283</v>
      </c>
      <c r="C63" s="8"/>
    </row>
    <row r="64" spans="2:3" ht="12.75">
      <c r="B64" s="8"/>
      <c r="C64" s="8"/>
    </row>
    <row r="65" spans="2:3" ht="12.75">
      <c r="B65" s="8" t="s">
        <v>284</v>
      </c>
      <c r="C65" s="8"/>
    </row>
  </sheetData>
  <sheetProtection/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Accountant</cp:lastModifiedBy>
  <cp:lastPrinted>2019-07-23T04:02:39Z</cp:lastPrinted>
  <dcterms:modified xsi:type="dcterms:W3CDTF">2020-01-29T02:53:47Z</dcterms:modified>
  <cp:category/>
  <cp:version/>
  <cp:contentType/>
  <cp:contentStatus/>
</cp:coreProperties>
</file>