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
    </mc:Choice>
  </mc:AlternateContent>
  <bookViews>
    <workbookView xWindow="0" yWindow="0" windowWidth="28800" windowHeight="12330" activeTab="5"/>
  </bookViews>
  <sheets>
    <sheet name="nuur" sheetId="1" r:id="rId1"/>
    <sheet name="ar" sheetId="2" r:id="rId2"/>
    <sheet name="blanc" sheetId="3" r:id="rId3"/>
    <sheet name="orlogo" sheetId="4" r:id="rId4"/>
    <sheet name="uu" sheetId="5" r:id="rId5"/>
    <sheet name="MG" sheetId="6" r:id="rId6"/>
    <sheet name="1" sheetId="7" r:id="rId7"/>
    <sheet name="2" sheetId="8" r:id="rId8"/>
    <sheet name="3" sheetId="9" r:id="rId9"/>
    <sheet name="4" sheetId="10" r:id="rId10"/>
    <sheet name="5" sheetId="11" r:id="rId11"/>
    <sheet name="6" sheetId="12" r:id="rId12"/>
    <sheet name="7" sheetId="13" r:id="rId13"/>
    <sheet name="8" sheetId="14" r:id="rId14"/>
    <sheet name="9" sheetId="15" r:id="rId15"/>
    <sheet name="10" sheetId="16" r:id="rId16"/>
    <sheet name="11" sheetId="17" r:id="rId17"/>
    <sheet name="12" sheetId="18" r:id="rId18"/>
  </sheets>
  <calcPr calcId="162913"/>
</workbook>
</file>

<file path=xl/calcChain.xml><?xml version="1.0" encoding="utf-8"?>
<calcChain xmlns="http://schemas.openxmlformats.org/spreadsheetml/2006/main">
  <c r="J41" i="16" l="1"/>
  <c r="K29" i="10"/>
  <c r="F45" i="16" l="1"/>
  <c r="F39" i="16"/>
  <c r="F28" i="16"/>
  <c r="F27" i="16"/>
  <c r="I8" i="5"/>
  <c r="D57" i="6" l="1"/>
  <c r="D56" i="6"/>
  <c r="F27" i="8" l="1"/>
  <c r="D27" i="8"/>
  <c r="C23" i="3" l="1"/>
  <c r="I45" i="16" l="1"/>
  <c r="H31" i="13"/>
  <c r="E31" i="13"/>
  <c r="F43" i="8" l="1"/>
  <c r="D43" i="8"/>
  <c r="H8" i="5" l="1"/>
  <c r="E8" i="5"/>
  <c r="C8" i="5"/>
  <c r="D59" i="6"/>
  <c r="D50" i="6"/>
  <c r="D45" i="6"/>
  <c r="E45" i="6"/>
  <c r="D36" i="6"/>
  <c r="D27" i="6"/>
  <c r="D15" i="6"/>
  <c r="D8" i="6"/>
  <c r="D10" i="4"/>
  <c r="D43" i="6" l="1"/>
  <c r="G6" i="9"/>
  <c r="D6" i="9"/>
  <c r="H47" i="12" l="1"/>
  <c r="E47" i="12"/>
  <c r="D43" i="9" l="1"/>
  <c r="C49" i="3" l="1"/>
  <c r="D49" i="3"/>
  <c r="E59" i="6" l="1"/>
  <c r="F30" i="15" l="1"/>
  <c r="K20" i="10" l="1"/>
  <c r="K5" i="10"/>
  <c r="K22" i="10"/>
  <c r="I21" i="10"/>
  <c r="I26" i="10" s="1"/>
  <c r="E21" i="10"/>
  <c r="E26" i="10" s="1"/>
  <c r="I30" i="15" l="1"/>
  <c r="J23" i="14"/>
  <c r="H20" i="13"/>
  <c r="G18" i="8"/>
  <c r="J26" i="14" l="1"/>
  <c r="H26" i="14"/>
  <c r="D20" i="11"/>
  <c r="D24" i="11" s="1"/>
  <c r="J6" i="11"/>
  <c r="D17" i="11"/>
  <c r="B35" i="9"/>
  <c r="B34" i="9"/>
  <c r="B26" i="9"/>
  <c r="B25" i="9"/>
  <c r="E10" i="4"/>
  <c r="E25" i="4" s="1"/>
  <c r="E27" i="4" l="1"/>
  <c r="D25" i="11"/>
  <c r="H7" i="16"/>
  <c r="I22" i="15"/>
  <c r="E11" i="14"/>
  <c r="E12" i="14" s="1"/>
  <c r="E20" i="13"/>
  <c r="J13" i="9"/>
  <c r="J14" i="9"/>
  <c r="J15" i="9"/>
  <c r="J16" i="9"/>
  <c r="J17" i="9"/>
  <c r="J18" i="9"/>
  <c r="J19" i="9"/>
  <c r="J12" i="9"/>
  <c r="G20" i="9"/>
  <c r="D7" i="8" l="1"/>
  <c r="G16" i="5"/>
  <c r="F16" i="5"/>
  <c r="D16" i="5"/>
  <c r="C16" i="5"/>
  <c r="J15" i="5"/>
  <c r="J14" i="5"/>
  <c r="J13" i="5"/>
  <c r="J12" i="5"/>
  <c r="J10" i="5"/>
  <c r="A10" i="5"/>
  <c r="A11" i="5" s="1"/>
  <c r="A12" i="5" s="1"/>
  <c r="A13" i="5" s="1"/>
  <c r="A14" i="5" s="1"/>
  <c r="A15" i="5" s="1"/>
  <c r="A16" i="5" s="1"/>
  <c r="J9" i="5"/>
  <c r="A9" i="5"/>
  <c r="H16" i="5"/>
  <c r="E16" i="5"/>
  <c r="J8" i="5" l="1"/>
  <c r="I17" i="11" l="1"/>
  <c r="E58" i="6" l="1"/>
  <c r="H53" i="16" l="1"/>
  <c r="E26" i="14"/>
  <c r="F21" i="10"/>
  <c r="G21" i="10"/>
  <c r="G26" i="10" s="1"/>
  <c r="J21" i="10"/>
  <c r="J26" i="10" s="1"/>
  <c r="H21" i="10"/>
  <c r="H26" i="10" s="1"/>
  <c r="D6" i="10"/>
  <c r="D18" i="10" s="1"/>
  <c r="D28" i="10" s="1"/>
  <c r="D29" i="10" s="1"/>
  <c r="E6" i="10"/>
  <c r="E18" i="10" s="1"/>
  <c r="F6" i="10"/>
  <c r="G6" i="10"/>
  <c r="J6" i="10"/>
  <c r="J18" i="10" s="1"/>
  <c r="J28" i="10" s="1"/>
  <c r="J29" i="10" s="1"/>
  <c r="I6" i="10"/>
  <c r="H6" i="10"/>
  <c r="D31" i="8"/>
  <c r="I10" i="17"/>
  <c r="H51" i="13"/>
  <c r="E51" i="13"/>
  <c r="H11" i="13"/>
  <c r="E11" i="13"/>
  <c r="J26" i="11"/>
  <c r="J25" i="11"/>
  <c r="J24" i="11"/>
  <c r="J23" i="11"/>
  <c r="J22" i="11"/>
  <c r="J21" i="11"/>
  <c r="J20" i="11"/>
  <c r="J19" i="11"/>
  <c r="J17" i="11"/>
  <c r="K27" i="10"/>
  <c r="K25" i="10"/>
  <c r="K24" i="10"/>
  <c r="K23" i="10"/>
  <c r="K19" i="10"/>
  <c r="K17" i="10"/>
  <c r="K16" i="10"/>
  <c r="K15" i="10"/>
  <c r="K14" i="10"/>
  <c r="K13" i="10"/>
  <c r="K12" i="10"/>
  <c r="K11" i="10"/>
  <c r="K10" i="10"/>
  <c r="K9" i="10"/>
  <c r="K7" i="10"/>
  <c r="F43" i="9"/>
  <c r="H20" i="9"/>
  <c r="J20" i="9" s="1"/>
  <c r="G23" i="8"/>
  <c r="D23" i="8"/>
  <c r="G18" i="10" l="1"/>
  <c r="G28" i="10" s="1"/>
  <c r="G29" i="10" s="1"/>
  <c r="F26" i="10"/>
  <c r="K26" i="10" s="1"/>
  <c r="K21" i="10"/>
  <c r="H18" i="10"/>
  <c r="H28" i="10" s="1"/>
  <c r="H29" i="10" s="1"/>
  <c r="F18" i="10"/>
  <c r="E28" i="10"/>
  <c r="E29" i="10" s="1"/>
  <c r="I18" i="10"/>
  <c r="F31" i="8"/>
  <c r="K8" i="10"/>
  <c r="K6" i="10"/>
  <c r="K18" i="10" l="1"/>
  <c r="F28" i="10"/>
  <c r="F29" i="10" s="1"/>
  <c r="I28" i="10"/>
  <c r="E27" i="6"/>
  <c r="E30" i="4"/>
  <c r="I29" i="10" l="1"/>
  <c r="K28" i="10"/>
  <c r="C56" i="3"/>
  <c r="E50" i="6"/>
  <c r="B38" i="4" l="1"/>
  <c r="C19" i="5" s="1"/>
  <c r="A3" i="6"/>
  <c r="C61" i="6"/>
  <c r="B40" i="4"/>
  <c r="A3" i="4"/>
  <c r="A4" i="5" s="1"/>
  <c r="D56" i="3"/>
  <c r="C2" i="4" l="1"/>
  <c r="E3" i="6" s="1"/>
  <c r="D26" i="6"/>
  <c r="D25" i="4" l="1"/>
  <c r="D25" i="6"/>
  <c r="D27" i="4" l="1"/>
  <c r="D29" i="4" s="1"/>
  <c r="D34" i="4" s="1"/>
  <c r="C32" i="3"/>
  <c r="C57" i="3"/>
  <c r="C69" i="3" l="1"/>
  <c r="C70" i="3" s="1"/>
  <c r="C21" i="3" l="1"/>
  <c r="C33" i="3" s="1"/>
  <c r="C71" i="3" s="1"/>
  <c r="E36" i="6" l="1"/>
  <c r="E43" i="6" s="1"/>
  <c r="E56" i="6"/>
  <c r="E8" i="6" l="1"/>
  <c r="F7" i="8" l="1"/>
  <c r="D21" i="3" l="1"/>
  <c r="I43" i="15" l="1"/>
  <c r="E29" i="4" l="1"/>
  <c r="E34" i="4" s="1"/>
  <c r="I11" i="5"/>
  <c r="I16" i="5" l="1"/>
  <c r="J16" i="5" s="1"/>
  <c r="J11" i="5"/>
  <c r="D32" i="3"/>
  <c r="D33" i="3" s="1"/>
  <c r="I17" i="17" l="1"/>
  <c r="D69" i="3" l="1"/>
  <c r="D57" i="3" l="1"/>
  <c r="D70" i="3" s="1"/>
  <c r="D71" i="3" s="1"/>
  <c r="E15" i="6" l="1"/>
  <c r="E25" i="6" s="1"/>
  <c r="E57" i="6" s="1"/>
  <c r="E60" i="6" s="1"/>
</calcChain>
</file>

<file path=xl/sharedStrings.xml><?xml version="1.0" encoding="utf-8"?>
<sst xmlns="http://schemas.openxmlformats.org/spreadsheetml/2006/main" count="942" uniqueCount="697">
  <si>
    <t xml:space="preserve">                            </t>
  </si>
  <si>
    <t>Ãàðûí ¿ñýã</t>
  </si>
  <si>
    <t xml:space="preserve">                 </t>
  </si>
  <si>
    <t xml:space="preserve">  </t>
  </si>
  <si>
    <t>(Àæ àõóéí íýãæèéí íýð)</t>
  </si>
  <si>
    <t>(òºãðºãººð)</t>
  </si>
  <si>
    <t>Ìºðèéí äóãààð</t>
  </si>
  <si>
    <t>ÁÀËÀÍÑÛÍ Ç¯ÉË</t>
  </si>
  <si>
    <t>¯ëäýãäýë</t>
  </si>
  <si>
    <t>À</t>
  </si>
  <si>
    <t>Á</t>
  </si>
  <si>
    <t>1.1</t>
  </si>
  <si>
    <t>Ýðãýëòèéí õºðºíãº</t>
  </si>
  <si>
    <t>Äàíñíû àâëàãà</t>
  </si>
  <si>
    <t>Áóñàä àâëàãà</t>
  </si>
  <si>
    <t>Óðüä÷èëæ òºëñºí çàðäàë/òîîöîî</t>
  </si>
  <si>
    <t>Ýðãýëòèéí õºðºíãèéí ä¿í</t>
  </si>
  <si>
    <t>¯íäñýí õºðºíãº</t>
  </si>
  <si>
    <t>Áèåò áóñ õºðºíãº</t>
  </si>
  <si>
    <t>Ýðãýëòèéí áóñ õºðºíãèéí ä¿í</t>
  </si>
  <si>
    <t>ÍÈÉÒ ÕªÐªÍÃÈÉÍ Ä¯Í</t>
  </si>
  <si>
    <t xml:space="preserve"> ªð òºëáºð</t>
  </si>
  <si>
    <t>Áîãèíî õóãàöààò ºð òºëáºð</t>
  </si>
  <si>
    <t>Äàíñíû ºãëºã</t>
  </si>
  <si>
    <t>Öàëèíãèéí ºãëºã</t>
  </si>
  <si>
    <t>Áîãèíî õóãàöààò ºð òºëáºðèéí ä¿í</t>
  </si>
  <si>
    <t>Óðò õóãàöààò ºð òºëáºð</t>
  </si>
  <si>
    <t>Óðò õóãàöààò çýýë</t>
  </si>
  <si>
    <t>ªð òºëáºðèéí íèéò ä¿í</t>
  </si>
  <si>
    <t>Õàëààñíû õóâüöàà</t>
  </si>
  <si>
    <t>Íýìæ òºëºãäñºí êàïèòàë</t>
  </si>
  <si>
    <t>¯Ç¯¯ËÝËÒ</t>
  </si>
  <si>
    <t xml:space="preserve">Өмнөх оны дүн </t>
  </si>
  <si>
    <t>1.2</t>
  </si>
  <si>
    <t>1.3</t>
  </si>
  <si>
    <t>Áóñàä çàðäàë</t>
  </si>
  <si>
    <t>2</t>
  </si>
  <si>
    <t>2.1</t>
  </si>
  <si>
    <t>2.2</t>
  </si>
  <si>
    <t>2.3</t>
  </si>
  <si>
    <t>Íîãäîë àøãèéí îðëîãî</t>
  </si>
  <si>
    <t>3</t>
  </si>
  <si>
    <t>Òàòâàð òºëºõèéí ºìíºõ àøèã (àëäàãäàë)</t>
  </si>
  <si>
    <t>3.1</t>
  </si>
  <si>
    <t>Îðëîãûí òàòâàðûí çàðäàë</t>
  </si>
  <si>
    <t>4</t>
  </si>
  <si>
    <t>Òàòâàðûí äàðààõ  àøèã (àëäàãäàë)</t>
  </si>
  <si>
    <t>5</t>
  </si>
  <si>
    <t>6</t>
  </si>
  <si>
    <t>ªÌ×ÈÉÍ ªªÐ×ËªËÒÈÉÍ ÒÀÉËÀÍ</t>
  </si>
  <si>
    <t>Õóðèìòëàãäñàí àøèã</t>
  </si>
  <si>
    <t>Çàëðóóëñàí ¿ëäýãäýë</t>
  </si>
  <si>
    <t>Өмнөх жилийн ä¿í</t>
  </si>
  <si>
    <t>¯íäñýí ¿éë àæèëëàãààíû ìºíãºí ã¿éëãýý</t>
  </si>
  <si>
    <t xml:space="preserve">Даатгалын нөхвөрөөс хүлээн авсан мөнгө </t>
  </si>
  <si>
    <t>¯íäñýí ¿éë àæèëëàãààíû öýâýð ìºíãºí ã¿éëãýýíèé ä¿í</t>
  </si>
  <si>
    <t>3.2</t>
  </si>
  <si>
    <t>3.3</t>
  </si>
  <si>
    <t>Ñàíõ¿¿ãèéí ¿éë àæèëëàãààíû öýâýð ìºíãºí ã¿éëãýýíèé ä¿í</t>
  </si>
  <si>
    <t xml:space="preserve">ªì÷èéí õýëáýð : </t>
  </si>
  <si>
    <t>Òºðèéí……...õóâü</t>
  </si>
  <si>
    <t>Ðåãèñòðèéí äóãààð:</t>
  </si>
  <si>
    <t>Òàòâàð, ÍÄØ - èéí àâëàãà</t>
  </si>
  <si>
    <t>Áóñàä ñàíõ¿¿ãèéí õºðºíãº</t>
  </si>
  <si>
    <t xml:space="preserve">Áàðàà ìàòåðèàë          </t>
  </si>
  <si>
    <t>Áóñàä  ýðãýëòèéí õºðºíãº</t>
  </si>
  <si>
    <t>Áîðëóóëàõ çîðèëãîîð ýçýìøèæ áóé ýðãýëèéí áóñ õºðºíãº (Áîðëóóëàõ á¿ëýã õºðºíãº )</t>
  </si>
  <si>
    <t>Áèîëîãèéí õºðºíãº</t>
  </si>
  <si>
    <t>Óðò õóãàöààò õºðºíãº îðóóëàëò</t>
  </si>
  <si>
    <t>Õàéãóóë áà ¿íýëãýýíèé õºðºíãº</t>
  </si>
  <si>
    <t>Õîéøëîãäñîí òàòâàðûí õºðºíãº</t>
  </si>
  <si>
    <t>Õºðºíãº îðóóëàëòûí çîðèóëàëòòàé ¿ë õºäëºõ õºðºíãº</t>
  </si>
  <si>
    <t>2.1.1</t>
  </si>
  <si>
    <t>Òàòâàðûí ºð</t>
  </si>
  <si>
    <t>ÍÄØ- èéí ºãëºã</t>
  </si>
  <si>
    <t>Íººö /ºð òºëáºð/</t>
  </si>
  <si>
    <t>Áóñàä áîãèíî õóãàöààò ºð òºëáºð</t>
  </si>
  <si>
    <t>Õîéøëîãäñîí òàòâàðûí ºð</t>
  </si>
  <si>
    <t>Óðò õóãàöààò ºð òºëáºðèéí ä¿í</t>
  </si>
  <si>
    <t xml:space="preserve">                     - õóâüöààò</t>
  </si>
  <si>
    <t xml:space="preserve">                     - õóâèéí</t>
  </si>
  <si>
    <t>ªì÷:             -òºðèéí</t>
  </si>
  <si>
    <t>Õºðºíãèéí äàõèí ¿íýëãýýíèé íýìýãäýë</t>
  </si>
  <si>
    <t>Ãàäààä âàëþòûí õºðâ¿¿ëýëòèéí íººö</t>
  </si>
  <si>
    <t>2.3.9</t>
  </si>
  <si>
    <t>2.3.10</t>
  </si>
  <si>
    <t>2.3.11</t>
  </si>
  <si>
    <t>Ýçäèéí ºì÷èéí áóñàä õýñýã</t>
  </si>
  <si>
    <t>Ýçäèéí ºì÷èéí ä¿í</t>
  </si>
  <si>
    <t>1</t>
  </si>
  <si>
    <t>Áîðëóóëàëòûí ºðòºã</t>
  </si>
  <si>
    <t>Áîðëóóëàëòûí îðëîãî (öýâýð)</t>
  </si>
  <si>
    <t>Ò¿ðýýñèéí îðëîãî</t>
  </si>
  <si>
    <t>7</t>
  </si>
  <si>
    <t>8</t>
  </si>
  <si>
    <t>9</t>
  </si>
  <si>
    <t>10</t>
  </si>
  <si>
    <t>11</t>
  </si>
  <si>
    <t>12</t>
  </si>
  <si>
    <t>13</t>
  </si>
  <si>
    <t>14</t>
  </si>
  <si>
    <t>15</t>
  </si>
  <si>
    <t>16</t>
  </si>
  <si>
    <t>17</t>
  </si>
  <si>
    <t>18</t>
  </si>
  <si>
    <t>19</t>
  </si>
  <si>
    <t>20</t>
  </si>
  <si>
    <t>21</t>
  </si>
  <si>
    <t>22</t>
  </si>
  <si>
    <t>23</t>
  </si>
  <si>
    <t>24</t>
  </si>
  <si>
    <t>25</t>
  </si>
  <si>
    <t>Ýðõèéí øèìòãýëèéí îðëîãî</t>
  </si>
  <si>
    <t>Áóñàä îðëîãî</t>
  </si>
  <si>
    <t>Áîðëóóëàëò, ìàðêåòèíãèéí çàðäàë</t>
  </si>
  <si>
    <t>Ñàíõ¿¿ãèéí çàðäàë</t>
  </si>
  <si>
    <t>Ãàäààä âàëþòûí õàíøûí çºð¿¿íèé îëç (ãàðç)</t>
  </si>
  <si>
    <t>¯íäñýí õºðºíãº äàíñíààñ õàññàíû îëç (ãàðç)</t>
  </si>
  <si>
    <t>Áèåò áóñ õºðºíãº äàíñíààñ õàññàíû îëç (ãàðç)</t>
  </si>
  <si>
    <t>Áóñàä àøèã (àëäàãäàë)</t>
  </si>
  <si>
    <t>Áóñàä äýëãýðýíã¿é îðëîãî</t>
  </si>
  <si>
    <t xml:space="preserve">Ãàäààä âàëþòûí õºðâ¿¿ëýëòèéí çºð¿¿ </t>
  </si>
  <si>
    <t>Áóñàä îëç (ãàðç)</t>
  </si>
  <si>
    <t>Îðëîãûí íèéò ä¿í</t>
  </si>
  <si>
    <t>¹</t>
  </si>
  <si>
    <t>ªì÷</t>
  </si>
  <si>
    <t>ªì÷èä ãàðñàí ººð÷ëºëò</t>
  </si>
  <si>
    <t>Ìºíãºí îðëîãèéí ä¿í (+)</t>
  </si>
  <si>
    <t>Áóöààí àâñàí àëáàí òàòâàð</t>
  </si>
  <si>
    <t>Áóñàä ìºíãºí îðëîãî</t>
  </si>
  <si>
    <t>Ìºíãºí çàðëàãûí ä¿í (-)</t>
  </si>
  <si>
    <t>Àæèëëàã÷äàä òºëñºí</t>
  </si>
  <si>
    <t>Áàðàà ìàòåðèàë õóäàëäàí àâàõàä òºëñºí</t>
  </si>
  <si>
    <t>Àøèãëàëòûí çàðäàëä òºëñºí</t>
  </si>
  <si>
    <t>Õ¿¿íèé òºëáºðò òºëñºí</t>
  </si>
  <si>
    <t>Òàòâàðûí áàéãóóëëàãàä òºëñºí</t>
  </si>
  <si>
    <t>Бусад ìºíãºí çàðëàãà</t>
  </si>
  <si>
    <t>Áóñäàä îëãîñîí çýýë, ìºíãºí óðüä÷èëãààíû áóöààí òºëºëò</t>
  </si>
  <si>
    <t xml:space="preserve">¯íäñýí õºðºíãº îëæ ýçýìøèõýä òºëñºí </t>
  </si>
  <si>
    <t xml:space="preserve">Áèåò áóñ õºðºíãº îëæ ýçýìøèõýä òºëñºí </t>
  </si>
  <si>
    <t xml:space="preserve">Õºðºíãº îðóóëàëò îëæ ýçýìøèõýä òºëñºí </t>
  </si>
  <si>
    <t>Áóñäàä îëãîñîí çýýë áîëîí óðüä÷èëãàà</t>
  </si>
  <si>
    <t xml:space="preserve">Çýýë àâñàí, ºðèéí ¿íýò öààñ ãàðãàñíààñ õ¿ëýýí àâñàí </t>
  </si>
  <si>
    <t>Òºðºë á¿ðèéí õàíäèâ</t>
  </si>
  <si>
    <t xml:space="preserve">Çýýë àâñàí, ºðèéí ¿íýò öààñíû òºëáºðò òºëñºí ìºíãº </t>
  </si>
  <si>
    <t>Ñàíõ¿¿ãèéí ò¿ðýýñèéí ºãëºãò òºëñºí</t>
  </si>
  <si>
    <t xml:space="preserve">Õóâüöàà áóöààí õóäàëäàæ àâàõàä òºëñºí </t>
  </si>
  <si>
    <t>Òºëñºí íîãäîë àøèã</t>
  </si>
  <si>
    <t xml:space="preserve">Á¿õ öýâýð ìºíãºí ã¿éëãýý </t>
  </si>
  <si>
    <t>1-ð ñàðûн 01</t>
  </si>
  <si>
    <t xml:space="preserve">Нýìæ òºëºãäñºí êàïèòàë </t>
  </si>
  <si>
    <t>Õºðºíãèéí дàõèí ¿íýëãýýíèé íýìýãäýë</t>
  </si>
  <si>
    <t>Õóâèéí 100 õóâü</t>
  </si>
  <si>
    <t>Ерөнхий ба удирдлагын зардал</t>
  </si>
  <si>
    <t>САНХҮҮГИЙН БАЙДЛЫН ТАЙЛАН</t>
  </si>
  <si>
    <t>ОРЛОГЫН ДЭЛГЭРЭНГҮЙ ТАЙЛАН</t>
  </si>
  <si>
    <t>Õ¿¿ний ºãëºã</t>
  </si>
  <si>
    <t>Íîãäîë àøãèéí ºãëºã</t>
  </si>
  <si>
    <t>Óðüä÷иëæ îðñîí îðëîãî</t>
  </si>
  <si>
    <t>2.4</t>
  </si>
  <si>
    <t>2.1.1.13</t>
  </si>
  <si>
    <t>1.1.1</t>
  </si>
  <si>
    <t>1.1.2</t>
  </si>
  <si>
    <t>1.1.3</t>
  </si>
  <si>
    <t>1.1.4</t>
  </si>
  <si>
    <t>1.1.5</t>
  </si>
  <si>
    <t>1.1.6</t>
  </si>
  <si>
    <t>1.1.7</t>
  </si>
  <si>
    <t>1.1.8</t>
  </si>
  <si>
    <t>1.1.9</t>
  </si>
  <si>
    <t>1.1.10</t>
  </si>
  <si>
    <t>1.1.11</t>
  </si>
  <si>
    <t>1.2.1</t>
  </si>
  <si>
    <t>1.2.2</t>
  </si>
  <si>
    <t>1.2.3</t>
  </si>
  <si>
    <t>1.2.4</t>
  </si>
  <si>
    <t>1.2.5</t>
  </si>
  <si>
    <t>1.2.6</t>
  </si>
  <si>
    <t>1.2.7</t>
  </si>
  <si>
    <t>1.2.8</t>
  </si>
  <si>
    <t>1.2.9</t>
  </si>
  <si>
    <t>1.2.10</t>
  </si>
  <si>
    <t>2.1.1.1</t>
  </si>
  <si>
    <t>2.1.1.2</t>
  </si>
  <si>
    <t>2.1.1.3</t>
  </si>
  <si>
    <t>2.1.1.4</t>
  </si>
  <si>
    <t>2.1.1.5</t>
  </si>
  <si>
    <t>2.1.1.6</t>
  </si>
  <si>
    <t>2.1.1.7</t>
  </si>
  <si>
    <t>2.1.1.8</t>
  </si>
  <si>
    <t>2.1.1.9</t>
  </si>
  <si>
    <t>2.1.1.10</t>
  </si>
  <si>
    <t>2.1.1.11</t>
  </si>
  <si>
    <t>2.1.1.12</t>
  </si>
  <si>
    <t>2.1.2</t>
  </si>
  <si>
    <t>2.1.2.1</t>
  </si>
  <si>
    <t>2.1.2.2</t>
  </si>
  <si>
    <t>2.1.2.3</t>
  </si>
  <si>
    <t>2.1.2.4</t>
  </si>
  <si>
    <t>2.1.2.5</t>
  </si>
  <si>
    <t>2.1.2.6</t>
  </si>
  <si>
    <t>2.3.1</t>
  </si>
  <si>
    <t>2.3.2</t>
  </si>
  <si>
    <t>2.3.3</t>
  </si>
  <si>
    <t>2.3.4</t>
  </si>
  <si>
    <t>2.3.5</t>
  </si>
  <si>
    <t>2.3.6</t>
  </si>
  <si>
    <t>2.3.7</t>
  </si>
  <si>
    <t>2.3.8</t>
  </si>
  <si>
    <r>
      <t>Ерөнхий нÿãòëàí áîäîã÷ ____________________________</t>
    </r>
    <r>
      <rPr>
        <sz val="11"/>
        <rFont val="Arial Mon"/>
        <family val="2"/>
        <charset val="204"/>
      </rPr>
      <t>/</t>
    </r>
    <r>
      <rPr>
        <sz val="11"/>
        <rFont val="Arial Mon"/>
        <family val="2"/>
      </rPr>
      <t>............................../</t>
    </r>
  </si>
  <si>
    <t>Ерөнхий нягтлан бодогч…………………………………………./……………./</t>
  </si>
  <si>
    <t>Íèéò àøèã (àëäàãäàë)</t>
  </si>
  <si>
    <t>Õ¿¿ний îðëîãî</t>
  </si>
  <si>
    <t>Õºðºíãº îðóóóëàëò áîðëóóëñíаас ¿¿ññýí îëç (ãàðç)</t>
  </si>
  <si>
    <t>Çîãñîîñîí ¿éë àæèëëàãààíû òàòâàðûí äàðààõ àøèã (àëäàãäàë)</t>
  </si>
  <si>
    <t>Õºðºíãèéí äàõèí ¿íýëãýýíèé нэмэгдэлийн çºð¿¿</t>
  </si>
  <si>
    <t>Íýãæ õóâüöààíä ногдох ñóóðü àøèã (àëäàãäàë)</t>
  </si>
  <si>
    <t>Íÿãòëàí áîäîõ б¿ðòãýëèéí áîäëîãûí ººð÷ëºëòèéí íºëºº, àëäààíû çàëðóóëãà</t>
  </si>
  <si>
    <t>Òàéëàíò ¿åèéí öýâýð àøèã (алдагдал)</t>
  </si>
  <si>
    <t>Зарласан ногдол ашиг</t>
  </si>
  <si>
    <t>Äàõèí ¿íýëãýýíèé íýìýãäëèéí õýðýãæñýí ä¿í</t>
  </si>
  <si>
    <t>Халаасны хувьцаа</t>
  </si>
  <si>
    <t>Ãàäààä âàëþòûí õºðв¿¿ëýëòèéí íººö</t>
  </si>
  <si>
    <t>Íèéò д¿í</t>
  </si>
  <si>
    <t>Áàðàà áîðëóóëñàíû, ¿éë÷èëãýý ¿ç¿¿ëñíèé îðëîãî</t>
  </si>
  <si>
    <t>Ýðõèéí øèìòãýë, õóðààìæ, òºëáºðèéí îðëîãî</t>
  </si>
  <si>
    <t>Òàòààñ, ñàíõ¿¿æèëòèéí îðëîãî</t>
  </si>
  <si>
    <t>Íèéãìèéí äààòãàëûí áàéãóóëëàãàä òºëñºí</t>
  </si>
  <si>
    <t xml:space="preserve">Ò¿ëø øàòàõóóí, òýýâðèéí õºëñ, ñýëáýã õýðýãñýëä òºëñºí </t>
  </si>
  <si>
    <t>Даатгалын төлбөрт төлсөн</t>
  </si>
  <si>
    <t>Õºðºíãº îðóóëàëòûí àæèëëàãààíû ìºíãºí ã¿éëãýý</t>
  </si>
  <si>
    <t>Òàéëàíò үеийн ä¿í</t>
  </si>
  <si>
    <t>¯íäñýí õºðºíãº áîðëóóëñíû îðëîãî</t>
  </si>
  <si>
    <t>Áèåò áóñ õºðºíãº áîðëóóëñíû îðëîãî</t>
  </si>
  <si>
    <t>Õºðºíãº îðóóëàëò áîðëóóëñíû îðëîãî</t>
  </si>
  <si>
    <t>Áóñàä óðò õóãàöààò õºðºíãº áîðëóóëñíû îðëîãî</t>
  </si>
  <si>
    <t>Õ¿ëýýí àâñàí íîãäîë àøèã</t>
  </si>
  <si>
    <t xml:space="preserve">Áóñàä óðò õóãàöààò хөрөнгө îëæ ýçýìøèõýä òºëñºí </t>
  </si>
  <si>
    <t>Õºðºíãº îðóóëàëòûí ¿éë àæèëëàãààíû öýâýð ìºíãºí гүйлгээний ä¿í</t>
  </si>
  <si>
    <t>Ñàíõ¿¿гийн ¿éë àæèëëàãààíû мºíãºí гүйлгээ</t>
  </si>
  <si>
    <t xml:space="preserve">Õóâüöàà áîëîí өмчийн áóñàä ¿íýò öààñ ãàðãàñíààñ õ¿ëýýí àâñàí </t>
  </si>
  <si>
    <t>Ìºíãº, ò¿¿íòýé àäèëòãàõ õºðºíãèéí ýõíèé ¿ëäýãäýë</t>
  </si>
  <si>
    <t>Ìºíãº, ò¿¿íòýé àäèëòãàõ õºðºíãèéí ýöñèéí ¿ëäýãäýë</t>
  </si>
  <si>
    <t>ХӨРӨНГӨ</t>
  </si>
  <si>
    <t>Ìºíãº, ò¿¿íòýé àäèëòãàõ õºðºíãº</t>
  </si>
  <si>
    <t>Ýðãýëòèéí áóñ õºðºíãº</t>
  </si>
  <si>
    <t>ªÐ ÒªËÁªÐ ÁÀ ÝÇÄÈÉÍ ªÌ×</t>
  </si>
  <si>
    <t>Бîãèíî õóãàöààò çýýë</t>
  </si>
  <si>
    <t>Áîðëóóëàõ çîðèëãîîð ýçýìøèæ áóé ýðãýëèéí áóñ õºðºíãº (бîðëóóëàõ á¿ëýã õºðºíãº )-íä õàìààðàõ өр òºëáºð</t>
  </si>
  <si>
    <t>Áóñàä óðò õóãàöààò ºр òºëáºð</t>
  </si>
  <si>
    <t>Ýçдèéí ºì÷</t>
  </si>
  <si>
    <t>Ôàêñ : ______________________________</t>
  </si>
  <si>
    <t>Õÿíàæ  õ¿ëýýí àâñàí бàéãóóëëàãûí íýð</t>
  </si>
  <si>
    <t xml:space="preserve">    Ñàð, ºäºð</t>
  </si>
  <si>
    <t>23.1</t>
  </si>
  <si>
    <t>23.2</t>
  </si>
  <si>
    <t>23.3</t>
  </si>
  <si>
    <t>2.1.3</t>
  </si>
  <si>
    <t>2.1.4</t>
  </si>
  <si>
    <t>2.1.5</t>
  </si>
  <si>
    <t>2.1.6</t>
  </si>
  <si>
    <t>2.1.7</t>
  </si>
  <si>
    <t>2.1.8</t>
  </si>
  <si>
    <t>2.2.1</t>
  </si>
  <si>
    <t>2.2.2</t>
  </si>
  <si>
    <t>2.2.3</t>
  </si>
  <si>
    <t>2.2.4</t>
  </si>
  <si>
    <t>2.2.5</t>
  </si>
  <si>
    <t>2.2.6</t>
  </si>
  <si>
    <t>3.1.1</t>
  </si>
  <si>
    <t>3.1.2</t>
  </si>
  <si>
    <t>3.1.3</t>
  </si>
  <si>
    <t>3.1.4</t>
  </si>
  <si>
    <t>3.2.1</t>
  </si>
  <si>
    <t>3.2.2</t>
  </si>
  <si>
    <t>3.2.3</t>
  </si>
  <si>
    <t>3.2.4</t>
  </si>
  <si>
    <t>3.2.5</t>
  </si>
  <si>
    <t>Áóñàä ýðãýëòèéí бус õºðºíãº</t>
  </si>
  <si>
    <t>МӨНГӨН ГҮЙЛГЭЭНИЙ ТАЙЛАН</t>
  </si>
  <si>
    <t>Òàéëàíò ¿åèéí öýâэð àøèã (àëäàãäàë)</t>
  </si>
  <si>
    <t>Óòàñ : _________________</t>
  </si>
  <si>
    <t>Õàÿã :_________________________________________________________________________________</t>
  </si>
  <si>
    <t>Øóóäàíãèéí õàÿã :______________________________________________________________________</t>
  </si>
  <si>
    <t>Õ¿ëýýí àâñàí õ¿үíèé îðëîãî</t>
  </si>
  <si>
    <t>бусад</t>
  </si>
  <si>
    <t>12-ð ñàðûí 31</t>
  </si>
  <si>
    <t>ÑÀÍÕ¯¯ÃÈÉÍ ÒÀÉËÀÍÃÈÉÍ</t>
  </si>
  <si>
    <t>ÒÎÄÐÓÓËÃÀ</t>
  </si>
  <si>
    <t>(Àæ àõóéí íýãæ áàéãóóëëàãûí íýð)</t>
  </si>
  <si>
    <t>¯íäñýí ¿éë àæèëëàãààíû ÷èãëýë/òºðºë/:</t>
  </si>
  <si>
    <t>(a)_______________________________________________________________________________</t>
  </si>
  <si>
    <t>(á)_______________________________________________________________________________</t>
  </si>
  <si>
    <t>(â)_______________________________________________________________________________</t>
  </si>
  <si>
    <t>Òóñëàõ ¿éë àæèëëàãààíû ÷èãëýë /òºðºë/:</t>
  </si>
  <si>
    <t>(a)__________________________________</t>
  </si>
  <si>
    <t>(á)__________________________________</t>
  </si>
  <si>
    <t>(â)__________________________________</t>
  </si>
  <si>
    <t>Ñàëáàð, òºëººëºã÷èéí ãàçðûí íýð áàéðøèë:</t>
  </si>
  <si>
    <t>(a)________________________________________________________________________________</t>
  </si>
  <si>
    <t>(á)________________________________________________________________________________</t>
  </si>
  <si>
    <t>(â)________________________________________________________________________________</t>
  </si>
  <si>
    <t>1. ТАЙЛАН БЭЛТГЭХ ҮНДЭСЛЭЛ</t>
  </si>
  <si>
    <t>.........................................................................................................................................................</t>
  </si>
  <si>
    <t>2. НЯГТЛАН БОДОХ БҮРТГЭЛИЙН БОДЛОГЫН ӨӨРЧЛӨЛТ</t>
  </si>
  <si>
    <t>3. ÌªÍÃª ÁÀ Ò¯¯ÍÒÝÉ ÀÄÈËÒÃÀÕ ÕªÐªÍÃª</t>
  </si>
  <si>
    <t>Ìºíãºí õºðºíãèéí  ç¿éëñ</t>
  </si>
  <si>
    <t>Ýíõèéí ¿ëäýãäýë</t>
  </si>
  <si>
    <t>Ýöñèéí ¿ëäýãäýë</t>
  </si>
  <si>
    <t>Êàññ äàõü ìºíãº</t>
  </si>
  <si>
    <t>Áàíêèí äàõü ìºíãº</t>
  </si>
  <si>
    <t>Ìºíãºòýé àäèëòãàõ õºðºíãº</t>
  </si>
  <si>
    <t>Íèéò ä¿í</t>
  </si>
  <si>
    <t>Тэмдэглэл. (Мөнгө, түүнтэй адилтгах хөрөнгөтэй холбоотой тайлбар, тэмдэглэлийг хийнэ).</t>
  </si>
  <si>
    <t>…................................................................................................................................................</t>
  </si>
  <si>
    <t>4. ДАНСНЫ БОЛОН БУСАД АВЛАГА</t>
  </si>
  <si>
    <t>¯ç¿¿ëýëò</t>
  </si>
  <si>
    <t>Íàéäâàðã¿é àâëàãà</t>
  </si>
  <si>
    <t>Äàíñíû àâëàãà ( öýâýð ä¿íãýýð)</t>
  </si>
  <si>
    <t>Ýõíèé ¿ëäýãäýë</t>
  </si>
  <si>
    <t xml:space="preserve">Íýìýãäñýí </t>
  </si>
  <si>
    <t>Õàñàãäñàí (-)</t>
  </si>
  <si>
    <t>Òºëºãäñºí</t>
  </si>
  <si>
    <t>Íàéäâàðã¿é</t>
  </si>
  <si>
    <t>4,2 Òàòâàð, íèéãìèéí äààòãàëûí øèìòãýë ( ÍÄØ)-èéí àâëàãà</t>
  </si>
  <si>
    <t>Òºðºë</t>
  </si>
  <si>
    <t>ÀÀÍÎÀÒ-ûí àâëàãà</t>
  </si>
  <si>
    <t>ÍªÀÒ-ûí àâëàãà</t>
  </si>
  <si>
    <t>ÍÄØ-èéí àâëàãà</t>
  </si>
  <si>
    <t>ÕÕÎÀÒ-í Àâëàãà</t>
  </si>
  <si>
    <t>4,3 Áóñàä áîãèíî õóãàöààò àâëàãà ( òºðëººð àíãèëíà)</t>
  </si>
  <si>
    <t>Õîëáîîòòîé òàëààñ àâàõ àâëàãà(ýðãýëòèéí õºðºíãºíä õàìààðàõ ä¿í)</t>
  </si>
  <si>
    <t>Àæèëëàã÷äààñ àâàõ àâëàãà</t>
  </si>
  <si>
    <t>Íîãäîë àøãèéí àâëàãà</t>
  </si>
  <si>
    <t>Õ¿¿íèé àâëàãà</t>
  </si>
  <si>
    <t>Áîãèíî õóãàöààò àâëàãûí áè÷èã</t>
  </si>
  <si>
    <t>Áóñàä òàëóóäààñ àâàõ àâëàãà</t>
  </si>
  <si>
    <t>Òýìäýãëýë.( Äàíñíû àâëàãûã òºëºãäºõ õóãàöààíäàà áàéãàà, õóãàöàà õýòýðñýí, òºëºãäºõ íàéäâàðã¿é ãýæ àíãèëíà.íàéäâàðã¿é àâëàãûã õàñàãäóóëãà áàéãóóëñàí àðãà, ãàäààä âàëþòààð èëýðõèéëýãäñýí àâëàãûí òàëààð áîëîí áóñàä òàéëáàð,òýìäýãëýëèéã õèéíý.)</t>
  </si>
  <si>
    <t>5. Áóñàä ñàíõ¿¿ãèéí õºðºíãº</t>
  </si>
  <si>
    <t>6. ÁÀÐÀÀ ÌÀÒÅÐÈÀË</t>
  </si>
  <si>
    <t>Áàðàà ìàòåðèàëûí òºðºë</t>
  </si>
  <si>
    <t>Ò¿¿õèé ýä ìàòåðèàë</t>
  </si>
  <si>
    <t>Äóóñààã¿é ¿éëäâýâðëýë</t>
  </si>
  <si>
    <t>Áýëýí á¿òýýãäýõ¿¿í</t>
  </si>
  <si>
    <t>Áàðàà</t>
  </si>
  <si>
    <t>õàíãàìæèéí ìàòåðèàë</t>
  </si>
  <si>
    <t>Ýõíèé ¿ëäýãäýë ( ºðòãººð)</t>
  </si>
  <si>
    <t>Íýìýãäñýí ä¿í</t>
  </si>
  <si>
    <t>Õàñàãäñàí ä¿í (-)</t>
  </si>
  <si>
    <t>Ýöñèéí ¿ëäýãäýë ( ºðòãººð)</t>
  </si>
  <si>
    <t>¯íèéí áóóðàëòûí ãàðç (-)</t>
  </si>
  <si>
    <t>¯íèéí áóóðàëòûí áóöààëò</t>
  </si>
  <si>
    <t>Äàíñíû öýâýð ä¿í*:</t>
  </si>
  <si>
    <t>7.1</t>
  </si>
  <si>
    <t>7.2</t>
  </si>
  <si>
    <t>* Äàíñíû öýâýð ä¿íãèéí ýõíèé, ýöñèéí ¿ëäýãäëèéí íèéò ä¿í íü ñàíõ¿¿ãèéí áàéäëûí òàéëàí äàõü áàðàà ìàòåðèàëûí äàíñíû ýõíèé, ýöñèéí ¿ëäýãäëèéí ä¿íòýé òýíö¿¿ áàéíà.</t>
  </si>
  <si>
    <t xml:space="preserve">Òýìäýãëýë. ( áàðàà ìàòåðèàëûí ºðòãèéã òîäîðõîéëîõîä àøèãëàñàí àðãà, áàðàà ìàòåðèàëûí á¿ðòãýëèéí ñèñòåì, </t>
  </si>
  <si>
    <t>ºðòºã áîëîí öýâýð áîëîìæèò ¿íèéí àëü áàãûã ñîíãîõ àðãûí òàëààð òàéëáàð, òýìäýãëýë õèéíý.</t>
  </si>
  <si>
    <t xml:space="preserve">7.  ÁÎÐËÓÓËÀÕ ÇÎÐÈËÃÎÎÐ ÝÇÝÌØÈÆ ÁÓÉ ÝÐÃÝËÒÈÉÍ ÁÓÑ ÕªÐªÍÃª </t>
  </si>
  <si>
    <t xml:space="preserve">                            (ÝÑÂÝË ÁÎÐËÓÓËÀÕ Á¯ËÝÃ ÕªÐªÍÃª ) ÁÎËÎÍ ªÐ ÒªËÁªÐ</t>
  </si>
  <si>
    <t>Òýìäýãëýë. (Áîðëóóëàõ çîðèëãîîð ýçýìøèæ áóé ýðãýëòèéí áóñ õºðºíãº ( ýñâýë áîðëóóëàõ á¿ëýã õºðºíãº) áîëîí ºð</t>
  </si>
  <si>
    <t>òºëáºðèéí òîäîðõîéëîëò, õýìæèëòèéí ñóóðü, áîðëóóëàëò õèéãäñýí àëü ýñâýë õèéãäýõýä  õ¿ðãýñýí íºõöºë áàéäàë,</t>
  </si>
  <si>
    <t>áîðëóóëàõ àðãà, õóãàöàà, õ¿ëýýí çºâøººðñºí îëç áà ãàðç áîëîí áóñàä òàéëáàð, òýìäýãëýëèéã õèéíý.)</t>
  </si>
  <si>
    <t>8.    ÓÐÜÄ×ÈËÆ ÒªËÑªÍ ÇÀÐÄÀË ÒÎÎÖÎÎ</t>
  </si>
  <si>
    <t>Óðüä÷èëæ òºëñºí çàðäàë</t>
  </si>
  <si>
    <t>Óðüä÷èëæ òºëñºí ò¿ðýýñ, äààòãàë</t>
  </si>
  <si>
    <t>Áýëòãýí íèéë¿¿ëýã÷äýä òºëñºí óðòüä÷èëãàà òºëáºð</t>
  </si>
  <si>
    <t>9. ¯ÍÄÑÝÍ ÕªÐªÍÃª</t>
  </si>
  <si>
    <t>Ãàçðûí ñàéæðóóëàëò</t>
  </si>
  <si>
    <t>Áàðèëãà,áàéãóóëàìæ</t>
  </si>
  <si>
    <t>Ìàøèí, òîíîã òºõººðºìæ</t>
  </si>
  <si>
    <t>Òýýâðèéí õýðýãñýë</t>
  </si>
  <si>
    <t>Òàâèëãà ýä õîãøèë</t>
  </si>
  <si>
    <t>Êîìïüþòåð, áóñàä õýðýãñýë</t>
  </si>
  <si>
    <t>Áóñàä ¿íýñýí õºðºíãº</t>
  </si>
  <si>
    <t>¯ÍÄÑÝÍ ÕªÐªÍÃª /ªÐÒªÃ/</t>
  </si>
  <si>
    <t>ªºðºº ¿éëäâýðëýñýí</t>
  </si>
  <si>
    <t>Õóäàëäàæ àâñàí</t>
  </si>
  <si>
    <t>¯íý òºëáºðã¿é àâñàí</t>
  </si>
  <si>
    <t>Äàõèí ¿íýëãýýíèé íýìýãäýë</t>
  </si>
  <si>
    <t>Õàñàãäñàí ä¿íý (-)</t>
  </si>
  <si>
    <t xml:space="preserve">Õóäàëäñàí </t>
  </si>
  <si>
    <t>¯íýã¿é øèëæ¿¿ëñýí</t>
  </si>
  <si>
    <t>Àêòàëñàí</t>
  </si>
  <si>
    <t>¯íäñýí õºðºíãº äàõèí àíãèëñàí</t>
  </si>
  <si>
    <t>¯íäñýí õºðºíãº, ÕÎÇ¯ÕÕ26 õîîðîíä äàõèí àíãèëñàí</t>
  </si>
  <si>
    <t>ХУРИМТЛАГДСАН ЭЛЭГДЭЛ</t>
  </si>
  <si>
    <t xml:space="preserve">Эхний үлдэгдэл </t>
  </si>
  <si>
    <t>Нэмэгдсэн дүн</t>
  </si>
  <si>
    <t xml:space="preserve">   Байгуулсан элэгдэл </t>
  </si>
  <si>
    <t xml:space="preserve">Дахин үнэлгээгээр нэмэгдсэн </t>
  </si>
  <si>
    <t xml:space="preserve">Үнэ цэнийн бууралтын буцаалт </t>
  </si>
  <si>
    <t>Хасагдсан дүн</t>
  </si>
  <si>
    <t xml:space="preserve">ДАНСНЫ ЦЭВЭР ДҮН </t>
  </si>
  <si>
    <t>Эхний үлдэгдэл    (1.1 - 2.1)</t>
  </si>
  <si>
    <t>Эцсийн үлдэгдэл (1.6 - 2.4)</t>
  </si>
  <si>
    <t>Тэмдэглэл. (Үндсэн хөрөнгийн анги бүрийн хувьд ашигласан хэмжилтийн суурь; элэгдэл тооцох арга; ашиглалтын хугацаа;  дахин   үнэлсэн  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</si>
  <si>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10.ÁÈÅÒ ÁÓÑ ÕªÐªÍÃª</t>
  </si>
  <si>
    <t>№</t>
  </si>
  <si>
    <t>Үзүүлэлт</t>
  </si>
  <si>
    <t>Зохиогчийн эрх</t>
  </si>
  <si>
    <t>Компьютерийн программ хангамж</t>
  </si>
  <si>
    <t>Патент</t>
  </si>
  <si>
    <t>Барааны тэмдэг</t>
  </si>
  <si>
    <t>Тусгай зөвшөөрөл</t>
  </si>
  <si>
    <t>Газар эзэмших ýðõ</t>
  </si>
  <si>
    <t>Бусад биет бус хөрөнгө</t>
  </si>
  <si>
    <t>Нийт дүн</t>
  </si>
  <si>
    <t>БИЕТ БУС ХӨРӨНГӨ /ӨРТӨГ/</t>
  </si>
  <si>
    <t>Эхний үлдэгдэл</t>
  </si>
  <si>
    <t>Өөрөө үйлдвэрлэсэн</t>
  </si>
  <si>
    <t>Худалдаж авсан</t>
  </si>
  <si>
    <t>Үнэ төлбөргүй авсан</t>
  </si>
  <si>
    <t>Дахин үнэлгээний нэмэгдэл</t>
  </si>
  <si>
    <t>Хасагдсан дүн (-)</t>
  </si>
  <si>
    <t xml:space="preserve">Худалдсан </t>
  </si>
  <si>
    <t xml:space="preserve">Үнэгүй шилжүүлсэн </t>
  </si>
  <si>
    <t xml:space="preserve">Акталсан </t>
  </si>
  <si>
    <t>1.4</t>
  </si>
  <si>
    <t>Эцсийн үлдэгдэл</t>
  </si>
  <si>
    <t>ХУРИМТЛАГДСАН ХОРОГДОЛ</t>
  </si>
  <si>
    <t xml:space="preserve">    Байгуулсан хорогдол </t>
  </si>
  <si>
    <t>Үнэ цэнийн бууралтын буцаалт</t>
  </si>
  <si>
    <t>Хасагдсан:</t>
  </si>
  <si>
    <t xml:space="preserve">   Данснаас хассан хөрөнгийн хорогдол </t>
  </si>
  <si>
    <t xml:space="preserve">    Дахин үнэлгээгээр  хасагдсан </t>
  </si>
  <si>
    <t xml:space="preserve">Тэмдэглэл. (Биет бус хөрөнгийн анги бүрийн хувьд ашигласан хэмжилтийн суурь, хорогдол тооцох арга, ашиглалтын хугацаа, дахин үнэлсэн </t>
  </si>
  <si>
    <t>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t>
  </si>
  <si>
    <t xml:space="preserve"> ............................................................................................................................................................................................................................................................................................................................................................................................</t>
  </si>
  <si>
    <t xml:space="preserve">11. ДУУСААГҮЙ БАРИЛГА </t>
  </si>
  <si>
    <t>Дуусаагүй барилгын нэр</t>
  </si>
  <si>
    <t>Эхэлсэн он</t>
  </si>
  <si>
    <t>Дуусгалтын хувь</t>
  </si>
  <si>
    <t>Нийт төсөвт өртөг</t>
  </si>
  <si>
    <t>Ашиглалтанд орох эцсийн хугацаа</t>
  </si>
  <si>
    <t xml:space="preserve">Нийт дүн </t>
  </si>
  <si>
    <t xml:space="preserve">12. БИОЛОГИЙН ХӨРӨНГӨ </t>
  </si>
  <si>
    <t>Биологийн хөрөнгийн төрөл</t>
  </si>
  <si>
    <t xml:space="preserve">Эцсийн үлдэгдэл </t>
  </si>
  <si>
    <t>Тоо</t>
  </si>
  <si>
    <t>Дансны үнэ</t>
  </si>
  <si>
    <t xml:space="preserve">Дансны үнэ </t>
  </si>
  <si>
    <r>
      <t xml:space="preserve">Тэмдэглэл: </t>
    </r>
    <r>
      <rPr>
        <sz val="10"/>
        <color indexed="8"/>
        <rFont val="Times New Roman"/>
        <family val="1"/>
      </rPr>
      <t>( Биологийн хөрөнгийн хэмжилтийн суурь болон бусад тайлбар тэмдэглэлийг хийнэ )</t>
    </r>
  </si>
  <si>
    <t xml:space="preserve">13. УРТ ХУГАЦААТ ХӨРӨНГӨ ОРУУЛАЛТ </t>
  </si>
  <si>
    <t>Хөрөнгө оруулалтын төрөл</t>
  </si>
  <si>
    <t>Хөрөнгө оруулалтын хувь</t>
  </si>
  <si>
    <t>Хөрөнгө оруулалтын дүн</t>
  </si>
  <si>
    <r>
      <t xml:space="preserve">Тэмдэглэл: </t>
    </r>
    <r>
      <rPr>
        <sz val="9"/>
        <color indexed="8"/>
        <rFont val="Times New Roman"/>
        <family val="1"/>
      </rPr>
      <t>( УХХО-тай холбоотой бия болсон олз , гарзын дүн, бүртгэсэн аргыг тодруулна. Охин компани, хамтын хÿналттай аж ахуйн нэгж, хараат компанид оруулсан хөрөнгө оруулалтыг НББОУС-27- Нэгтгэсэн болон тусдаа санхүүгийн тайлан-ийн дагуу тодруулна.  )</t>
    </r>
  </si>
  <si>
    <t xml:space="preserve">14. ХӨРӨНГӨ ОРУУЛАЛТЫН ЗОРИУЛАЛТТАЙ ҮЛ ХӨДЛӨХ ХӨРӨНГӨ </t>
  </si>
  <si>
    <r>
      <t xml:space="preserve">Тэмдэглэл: </t>
    </r>
    <r>
      <rPr>
        <sz val="10"/>
        <color indexed="8"/>
        <rFont val="Times New Roman"/>
        <family val="1"/>
      </rPr>
      <t>( ХОЗҮХХ-ийн хувьд ашигласан хэмжилтийн суурь, бодит үнэ цэнийн загвар ашигладаг бол БҮЦ-ийг тодорхойлоход ашигласан арãà, БҮЦ-ийг тохируулахаас үүссэн олз, гарз, хэрэв түрээслэдэг бол түрýэсийн орлого, түрээслэсэн хөрөнгөòэй хобоотой гарсан зардлууд, Хэрэв өртгийн загвар ашигладаг  бол хөрөнгийн ашиглалтын хугацаа, элэгдэл тооцон арга болон НББОУС-40 ХОЗҮХХ-д заасны дагуу бусад тодруулгыг хийнэ. )</t>
    </r>
  </si>
  <si>
    <t>Төрөл</t>
  </si>
  <si>
    <t xml:space="preserve">Эцсийн  үлдэгдэл </t>
  </si>
  <si>
    <r>
      <t>Тэмдэглэл: (</t>
    </r>
    <r>
      <rPr>
        <sz val="10"/>
        <color indexed="8"/>
        <rFont val="Times New Roman"/>
        <family val="1"/>
      </rPr>
      <t xml:space="preserve"> Бусад эргэлтийн хөрөнгийн ьөрөл тус бүрээр тайлбар тэмдэглэлийг хийнэ. Урт хугацаат авлагыг тодруулна. )</t>
    </r>
  </si>
  <si>
    <t xml:space="preserve">16. ӨР ТӨЛБӨР </t>
  </si>
  <si>
    <t xml:space="preserve">16.1. Дансны өглөг </t>
  </si>
  <si>
    <t>Ангилал</t>
  </si>
  <si>
    <t xml:space="preserve">Төлөгдөх хугацаандаа байгаа </t>
  </si>
  <si>
    <t xml:space="preserve">Хугацаа хэтэрсэн </t>
  </si>
  <si>
    <t xml:space="preserve">16.2. Татварын өр </t>
  </si>
  <si>
    <t xml:space="preserve">Татварын өрийн төрөл </t>
  </si>
  <si>
    <t xml:space="preserve">ААНОАТ-ын өр </t>
  </si>
  <si>
    <t>НӨАТ-ын өр</t>
  </si>
  <si>
    <t>ХХОАТ-ын өр</t>
  </si>
  <si>
    <t xml:space="preserve">16.3. Богино хугацаат зээл </t>
  </si>
  <si>
    <t xml:space="preserve">Үзүүлэлт </t>
  </si>
  <si>
    <t>Төгрөгөөр</t>
  </si>
  <si>
    <t xml:space="preserve">Валютаар </t>
  </si>
  <si>
    <t>төгрөгөөр</t>
  </si>
  <si>
    <t xml:space="preserve">валютаар </t>
  </si>
  <si>
    <t>16.4.</t>
  </si>
  <si>
    <t>Богино хугацаат нөөц/ өр төлбөр/</t>
  </si>
  <si>
    <t xml:space="preserve">Нөөцийн төрөл </t>
  </si>
  <si>
    <t xml:space="preserve">Нэмэгдсэн </t>
  </si>
  <si>
    <t>Хасагдсан /ашигласан нөөц/(-)</t>
  </si>
  <si>
    <t xml:space="preserve">Ашиглагдаагүй буцаан бичсэн дүн </t>
  </si>
  <si>
    <t xml:space="preserve">Баталгаат засварын </t>
  </si>
  <si>
    <t xml:space="preserve">Нөхөн сэргээлтийн </t>
  </si>
  <si>
    <r>
      <t>Тэмдэглэл: (</t>
    </r>
    <r>
      <rPr>
        <sz val="10"/>
        <color indexed="8"/>
        <rFont val="Times New Roman"/>
        <family val="1"/>
      </rPr>
      <t xml:space="preserve"> Урт хугацаат нөөцийн дүнг тодруулна. Нөөцийн төрлөөр тайлбар, тэмдэглэл хийнэ.)</t>
    </r>
  </si>
  <si>
    <t xml:space="preserve">16.5.Бусад богино хугацаат өр төлбөр </t>
  </si>
  <si>
    <t xml:space="preserve">Төрөл </t>
  </si>
  <si>
    <r>
      <t>Тэмдэглэл:: (</t>
    </r>
    <r>
      <rPr>
        <sz val="10"/>
        <color indexed="8"/>
        <rFont val="Times New Roman"/>
        <family val="1"/>
      </rPr>
      <t xml:space="preserve"> Гадаад валютаар илэрхийлэгдсэн богино хугацаат өр төлбөрийн дүнг тусад нь тодрулна. )</t>
    </r>
  </si>
  <si>
    <t xml:space="preserve">16.6. Урт хугацаат зээл болон бусад урт хугацаат өр төлбөр </t>
  </si>
  <si>
    <t xml:space="preserve">Урт хугацаат зээлийн дүн </t>
  </si>
  <si>
    <t xml:space="preserve">Гадаадын байгуулсан шууд авсан зээл </t>
  </si>
  <si>
    <t xml:space="preserve">Гадаадын байгуулсан дамжуулан  авсан зээл </t>
  </si>
  <si>
    <t xml:space="preserve">Дотоодын эх үүсвэрээс авсан зээл </t>
  </si>
  <si>
    <t>Бусад урт хугацаат өр төлбөрийн дүн ( гадаад, дотоодын зах зээлд гаргасан бонд, өрийн бичиг)</t>
  </si>
  <si>
    <r>
      <t>Тэмдэглэл: (</t>
    </r>
    <r>
      <rPr>
        <sz val="9"/>
        <color indexed="8"/>
        <rFont val="Times New Roman"/>
        <family val="1"/>
      </rPr>
      <t>Урт хугацаат зээл болон бусад урт хугацаат өр төлбөрийн төрлөөр тайлбар, тэмдэглэл хийнэ.)</t>
    </r>
  </si>
  <si>
    <t xml:space="preserve">17. ЭЗДИЙН ӨМЧ </t>
  </si>
  <si>
    <t xml:space="preserve">17.1.Өмч </t>
  </si>
  <si>
    <t xml:space="preserve">Эргэлтэнд байгаа бүрэн төлөгдсөн энгийн хувьцаа </t>
  </si>
  <si>
    <t xml:space="preserve">Давуу эрхтэй хувьцаа </t>
  </si>
  <si>
    <t>Өмчийн дүн /төгрөгөөр/</t>
  </si>
  <si>
    <t>Тоо ширхэг</t>
  </si>
  <si>
    <t>Дүн /Төгрөгөөр</t>
  </si>
  <si>
    <t xml:space="preserve">Дүн /Төгрөгөөр/ </t>
  </si>
  <si>
    <t>Хасагдсан (-)</t>
  </si>
  <si>
    <t xml:space="preserve">17.2. Хөрөнгийн дахин үнэлгээний нэмэгдэл </t>
  </si>
  <si>
    <t xml:space="preserve">Үндсэн хөрөнгийн дахин үэнлгээний нэмэгдэл </t>
  </si>
  <si>
    <t xml:space="preserve">Биет бус хөрөнгийн дахин үэнэлгээни нэмэгдэл </t>
  </si>
  <si>
    <t>Эхний үлдэглэл</t>
  </si>
  <si>
    <t xml:space="preserve">Дахин үнэлгээний </t>
  </si>
  <si>
    <t xml:space="preserve">Нэмэгдлийн зөрүү </t>
  </si>
  <si>
    <t>Дахин үнэлсэн хөрөнгийн үнэ цэнийн бууралтын гарзын буцаалт (27)</t>
  </si>
  <si>
    <t xml:space="preserve">Хасагдсан дүн (-) </t>
  </si>
  <si>
    <t xml:space="preserve"> Дахин үнэлгээний нэмэгдлийн зөрүү </t>
  </si>
  <si>
    <t xml:space="preserve">Дахин үнэлгээний нэмэгдлийн хэрэгжсэн дүн </t>
  </si>
  <si>
    <t xml:space="preserve">Дахин үнэлсэн хөрөнгийн үнэ цэнийн бууралтын гарз (28) </t>
  </si>
  <si>
    <t xml:space="preserve">17.3. Гадаад валютын хөрвүүлэлтийн нөөц </t>
  </si>
  <si>
    <t xml:space="preserve">Гадаад үйл ажиллагааны хөрвүүлэлтээс үүссэн зөрүү </t>
  </si>
  <si>
    <t xml:space="preserve">Бүртгэлийн валютыг толилуулгын валют руу хөрвүүлснэс үүссэн зөрүү </t>
  </si>
  <si>
    <t xml:space="preserve">бусад </t>
  </si>
  <si>
    <t xml:space="preserve">17.4. Эздийн өмчийн бусад хэсэг </t>
  </si>
  <si>
    <r>
      <t xml:space="preserve">Тэмдэглэл :  ( </t>
    </r>
    <r>
      <rPr>
        <sz val="10"/>
        <color indexed="8"/>
        <rFont val="Times New Roman"/>
        <family val="1"/>
      </rPr>
      <t>Эздийн өмчийн бусад хэсгийн бүрэлхүүн тум бүрээр тодрууулж тайлбар, тэмдэглэл хийнэ. )</t>
    </r>
  </si>
  <si>
    <t xml:space="preserve">18. БОРЛУУЛАЛТЫН ОРЛОГО БОЛОН БОРЛУУЛАЛТЫН ӨРТӨГ </t>
  </si>
  <si>
    <t xml:space="preserve">Тайлант оны дүн </t>
  </si>
  <si>
    <t>Борлуулалтын орлого</t>
  </si>
  <si>
    <t>1.1.</t>
  </si>
  <si>
    <t>Бараа, бүтээгдхүүн борлуулсны орлого</t>
  </si>
  <si>
    <t>1.2.</t>
  </si>
  <si>
    <t xml:space="preserve">Ажил үйлчилгээний борлуулсны орлого </t>
  </si>
  <si>
    <t>1.3.</t>
  </si>
  <si>
    <t xml:space="preserve">Нийт борлууллатын орлого </t>
  </si>
  <si>
    <t xml:space="preserve">Борлуулалтын буцаалт, хөнгөлөлт, үнийн бууралт (-) </t>
  </si>
  <si>
    <t xml:space="preserve">Цэвэр борлуулалт </t>
  </si>
  <si>
    <t xml:space="preserve">Борлуулалтын өртөг </t>
  </si>
  <si>
    <t>4.1.</t>
  </si>
  <si>
    <t xml:space="preserve">Борлуулсан бараа бүтээгдхүүний өртөг </t>
  </si>
  <si>
    <t>4.2.</t>
  </si>
  <si>
    <t xml:space="preserve">Борлуулсан ажил үйлчилгээний өртөг </t>
  </si>
  <si>
    <t xml:space="preserve">4.3. </t>
  </si>
  <si>
    <t xml:space="preserve">Нийт борлуулалтын өртөг </t>
  </si>
  <si>
    <r>
      <t xml:space="preserve">(27) </t>
    </r>
    <r>
      <rPr>
        <sz val="9"/>
        <color indexed="8"/>
        <rFont val="Times New Roman"/>
        <family val="1"/>
      </rPr>
      <t xml:space="preserve">Дахин үэнлсэн хөрөнгийн  өмнөх тайлант  хугацаанд ашиг,  алдагдлаар  хүлээн зөвшөөрсөн үнэ цэнийн бууралтын гарзын дүнгээс </t>
    </r>
  </si>
  <si>
    <r>
      <t>(28)</t>
    </r>
    <r>
      <rPr>
        <sz val="9"/>
        <color indexed="8"/>
        <rFont val="Times New Roman"/>
        <family val="1"/>
      </rPr>
      <t xml:space="preserve">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 </t>
    </r>
  </si>
  <si>
    <t xml:space="preserve">19. БУСАД ОРЛОГО, ОЛЗ, ГАРЗ, АШИГ  , (АЛДАГДАЛ ) </t>
  </si>
  <si>
    <t xml:space="preserve">19.1 Бусад орлого </t>
  </si>
  <si>
    <t xml:space="preserve">Орлогын дүн </t>
  </si>
  <si>
    <t>Хүүний орлого</t>
  </si>
  <si>
    <t xml:space="preserve">19.2 Гадаад валютын ханшийн зөрүүний олз, гарз </t>
  </si>
  <si>
    <t>Мөнгөн хөрөнгийн үлдэгдэлд хийсэн ханшийн тэгшитгэлийн зөрүү</t>
  </si>
  <si>
    <t xml:space="preserve">Эргэлтийн авлага, өр төлбөртэй холбоотой үүсэн ханшийн зөрүү </t>
  </si>
  <si>
    <t xml:space="preserve">Эргэлтийн бус авлага, өр төлбөртэй холбоотой үүссэн ханшийн зөрүү </t>
  </si>
  <si>
    <t>Âàëþòûí àðèëæààíààñ ¿¿ññýí îëç/ãàðç</t>
  </si>
  <si>
    <t>19.3. Бусад ашиг ,( алдагдал )</t>
  </si>
  <si>
    <t xml:space="preserve">Хөрөнгийн үнэ цэнийн буралтын гарз </t>
  </si>
  <si>
    <t>ХОЗҮХХ-ийн бодит үнэ цэнийн өөрчлөлтийн олз, гарз</t>
  </si>
  <si>
    <t xml:space="preserve">ХОЗҮХХ данснаас хассаны олз, гарз </t>
  </si>
  <si>
    <t>Хөрөнгийн дахин үэнэлгээний олз,гарз</t>
  </si>
  <si>
    <t>Хөрөнгийн үнэ цэнийн бууралтын гарз(Гарзын буцаалт)</t>
  </si>
  <si>
    <t xml:space="preserve">20. ЗАРДАЛ </t>
  </si>
  <si>
    <t xml:space="preserve">20.1 Борлуулалт, маркетингийн болон ерөнхий ба удирлагын зардлууд </t>
  </si>
  <si>
    <t xml:space="preserve">Зардлын төрөл </t>
  </si>
  <si>
    <t xml:space="preserve">Өмнөх оны  дүн </t>
  </si>
  <si>
    <t xml:space="preserve">Ажилчдын цалингийн зардал </t>
  </si>
  <si>
    <t xml:space="preserve">ААН-ээс  төлсөн НДШ*-ийн зардал </t>
  </si>
  <si>
    <t xml:space="preserve">Албан татвар , төлбөр, хураамж </t>
  </si>
  <si>
    <t xml:space="preserve">Томилолтын зардал </t>
  </si>
  <si>
    <t xml:space="preserve">Бичиг хэрги 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</si>
  <si>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</si>
  <si>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</si>
  <si>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</si>
  <si>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</si>
  <si>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 xml:space="preserve">Даатгалын зардал </t>
  </si>
  <si>
    <t xml:space="preserve">Ашиглалтын зардал </t>
  </si>
  <si>
    <t xml:space="preserve">Засьварын зардал </t>
  </si>
  <si>
    <t xml:space="preserve">Элэгдэл хорогдлын зардал </t>
  </si>
  <si>
    <t xml:space="preserve">Түрээсийн зардал </t>
  </si>
  <si>
    <t xml:space="preserve">Харуул хамгаалалтын зардал </t>
  </si>
  <si>
    <t xml:space="preserve">Цэвэрлэгээ үйлчилгээний зардал </t>
  </si>
  <si>
    <t xml:space="preserve">Тээврийн зардал </t>
  </si>
  <si>
    <t>Шатахууны зардал</t>
  </si>
  <si>
    <t>Хүлээн авалтын зардал</t>
  </si>
  <si>
    <t xml:space="preserve">Зар сурталчилгааны зардал </t>
  </si>
  <si>
    <t>Бараа материалын зардал</t>
  </si>
  <si>
    <t xml:space="preserve">20.2 Бусад зардал </t>
  </si>
  <si>
    <t xml:space="preserve">Алданги торгуулийн зардал </t>
  </si>
  <si>
    <t xml:space="preserve">Хандивын зардал </t>
  </si>
  <si>
    <t xml:space="preserve">Найдваргүй авлагын зардал </t>
  </si>
  <si>
    <t xml:space="preserve">Нийт  дүн </t>
  </si>
  <si>
    <t xml:space="preserve">20.3 Цалингийн зардал </t>
  </si>
  <si>
    <t>Àíãèëàë</t>
  </si>
  <si>
    <t xml:space="preserve">Ажиллагчдын дундаж тоо </t>
  </si>
  <si>
    <t>Öàëèíãèéí çàðäàëûí ä¿í</t>
  </si>
  <si>
    <t xml:space="preserve">Үйлдвэрлэл, үйлчилгээний </t>
  </si>
  <si>
    <t xml:space="preserve">Борлуулалт,маркетингийн </t>
  </si>
  <si>
    <t xml:space="preserve">Ерөнхий ба удирдлагын </t>
  </si>
  <si>
    <t xml:space="preserve">21. ОРЛОГЫН ТАТВАРЫН ЗАРДАЛ </t>
  </si>
  <si>
    <t xml:space="preserve"> Үзүүлэлт </t>
  </si>
  <si>
    <t xml:space="preserve">Тайлант үеийн орлогын татварын зардал </t>
  </si>
  <si>
    <t>Хойшлогдсон татварын зардал / орлого/</t>
  </si>
  <si>
    <t xml:space="preserve">Орлогын татварын зардал/орлого/-ын нийт дүн </t>
  </si>
  <si>
    <t xml:space="preserve">22. ХОЛБООТОЙ ТАЛУУДЫН ТОДРУУЛГА </t>
  </si>
  <si>
    <t>22.1. Толгой компани, хамгийн дээд хяналт тавигч компани хувь хүний талаархи мэдээлэл /НББОУС-24</t>
  </si>
  <si>
    <t>Толгой компани</t>
  </si>
  <si>
    <t xml:space="preserve">Хамгийн дээд хяналт тавигч толгой компани </t>
  </si>
  <si>
    <t xml:space="preserve">Хамгийн дээд хяналт тавигч хувь хүн </t>
  </si>
  <si>
    <t xml:space="preserve">Тайлбар </t>
  </si>
  <si>
    <t>Нэр</t>
  </si>
  <si>
    <t>Бүртгэгдсэн /оршин суугаа улс /</t>
  </si>
  <si>
    <t>Эзэмшлийн хүвь</t>
  </si>
  <si>
    <t xml:space="preserve">22.2 Тэргүүлэх удирдлагын бүрэлдхүүнд олгосон нөхөн олговорын тухай мэдээлэл </t>
  </si>
  <si>
    <t xml:space="preserve">Тэргүүлэх удирдлага гэдэгт .................................................... Бүрэлдхүүнийг хамруулав. </t>
  </si>
  <si>
    <t xml:space="preserve">Нөхөн олговорын нэр </t>
  </si>
  <si>
    <t xml:space="preserve">Богино болон урт хугацааны тэтгэмж </t>
  </si>
  <si>
    <t xml:space="preserve">Ажил эрхлэлтийн дараах, ажлаас халагдсны тэтгэмж </t>
  </si>
  <si>
    <t xml:space="preserve">Хувьцаанд сууриласан төлбөр </t>
  </si>
  <si>
    <t xml:space="preserve">22.3. Холбоотой талуудтай хийсэн ажил гүйлгээ </t>
  </si>
  <si>
    <t xml:space="preserve">Холбоотой талуудын нэр </t>
  </si>
  <si>
    <t xml:space="preserve">Ажил гэүйлгээний утга </t>
  </si>
  <si>
    <t xml:space="preserve">Дүн </t>
  </si>
  <si>
    <t xml:space="preserve">23. БОЛЗОШГҮЙ ХӨРӨНГӨ БА ӨР ТӨЛБӨР </t>
  </si>
  <si>
    <t xml:space="preserve">24. ТАЙЛАГНАЛЫН ҮЕИЙН ДАРААХ ҮЙЛ ЯВДАЛ </t>
  </si>
  <si>
    <t>25. ÕªÐªÍÃª ÎÐÓÓËÀËÒ</t>
  </si>
  <si>
    <t>Тайлант хугацаанд хийгдсэн хөрөнгө оруулалт (төгрөгөөр)</t>
  </si>
  <si>
    <t>Аж ахуйн нэгжийн өөрийн хөрөнгөөр</t>
  </si>
  <si>
    <t>Улсын  төсвийн хөрөнгөөр</t>
  </si>
  <si>
    <t>Орон нутгийн төсвийн хөрөнгөөр</t>
  </si>
  <si>
    <t>Банкны зээл</t>
  </si>
  <si>
    <t>Гадаадын  шууд хөрөнгө оруулалт</t>
  </si>
  <si>
    <t>Гадаадын зээл</t>
  </si>
  <si>
    <t>Гадаадын буцалтгүй тусламж</t>
  </si>
  <si>
    <t>Төсөл, хөтөлбөр, хандив</t>
  </si>
  <si>
    <t>Бусад эх үүсвэр</t>
  </si>
  <si>
    <t>Дүн</t>
  </si>
  <si>
    <t>Биет хөрөнгө:</t>
  </si>
  <si>
    <t>Газрын сайжруулалт</t>
  </si>
  <si>
    <t>Барилга, байгууламж</t>
  </si>
  <si>
    <t>Үүнээс: Орон сууцны        барилга</t>
  </si>
  <si>
    <t xml:space="preserve">               Авто зам</t>
  </si>
  <si>
    <t>Машин тоног, төхөөрөмж</t>
  </si>
  <si>
    <t>Тээврийн хэрэгсэл</t>
  </si>
  <si>
    <t>1.5</t>
  </si>
  <si>
    <t>Тавилга эд хогшил</t>
  </si>
  <si>
    <t>1.6</t>
  </si>
  <si>
    <t>Компьютер, бусад хэрэгсэл</t>
  </si>
  <si>
    <t>1.7</t>
  </si>
  <si>
    <t>Биологийн хөрөнгө</t>
  </si>
  <si>
    <t>1.8</t>
  </si>
  <si>
    <t>Бусад биет хөрөнгө:</t>
  </si>
  <si>
    <t>1.9</t>
  </si>
  <si>
    <t>Үүнээс:        ХОЗҮХХ</t>
  </si>
  <si>
    <t>1.10</t>
  </si>
  <si>
    <t>Биет хөрөнгийн дүн</t>
  </si>
  <si>
    <t>Биет бус хөрөнгө:</t>
  </si>
  <si>
    <t xml:space="preserve">Зохиогчийн эрх  </t>
  </si>
  <si>
    <t>Үүнээс:  Программ хангамж</t>
  </si>
  <si>
    <t xml:space="preserve">                 Мэдээллийн сан</t>
  </si>
  <si>
    <t>2.5</t>
  </si>
  <si>
    <t>2.6</t>
  </si>
  <si>
    <t>Газар эзэмших эрх</t>
  </si>
  <si>
    <t>2.7</t>
  </si>
  <si>
    <t>2.7.1</t>
  </si>
  <si>
    <t>Үүнээс:  Зураг төсвийн ажил, ТЭЗҮ боловсруулах, туршилт судалгаа</t>
  </si>
  <si>
    <t>2.8</t>
  </si>
  <si>
    <t>Биет бус хөрөнгийн дүн</t>
  </si>
  <si>
    <t>Хайгуул үнэлгээний хөрөнгө</t>
  </si>
  <si>
    <t>Үүнээс:    Биет хөрөнгө</t>
  </si>
  <si>
    <t>Биет бус    хөрөнгө</t>
  </si>
  <si>
    <t>ХОЗҮХХ – Хөрөнгө оруулалтын зориулалттай үл хөдлөх хөрөнгө</t>
  </si>
  <si>
    <t>Бусад зардал</t>
  </si>
  <si>
    <t xml:space="preserve">НДШ-н  өр </t>
  </si>
  <si>
    <r>
      <t xml:space="preserve">Тэмдэглэл : ( </t>
    </r>
    <r>
      <rPr>
        <sz val="10"/>
        <color indexed="8"/>
        <rFont val="Arial Mon"/>
        <family val="2"/>
      </rPr>
      <t>Орлогын татварын зардал/орлого/-ын бүрэлхүүн тус бүрээр тайлбар, тэмдэглэл хийнэ.)</t>
    </r>
  </si>
  <si>
    <r>
      <t xml:space="preserve">Тэмдэглэл : ( </t>
    </r>
    <r>
      <rPr>
        <sz val="10"/>
        <color indexed="8"/>
        <rFont val="Arial Mon"/>
        <family val="2"/>
      </rPr>
      <t xml:space="preserve">Болзошгүй  хөрөнгө  ба өр төлбөрийн мөн чанар, хэрэв практик боломжтой бол тэдгээрийн санхүүгийн тооцоололыг </t>
    </r>
  </si>
  <si>
    <r>
      <t>Тэмдэглэл :  (</t>
    </r>
    <r>
      <rPr>
        <sz val="10"/>
        <color indexed="8"/>
        <rFont val="Arial Mon"/>
        <family val="2"/>
      </rPr>
      <t xml:space="preserve"> Тайлагналын өдрийн дараах үл залруулагдах үйл явдлын материаллаг ангилал тус бүрийн хувьд мөн чанар, санхүүгийн</t>
    </r>
  </si>
  <si>
    <t xml:space="preserve"> бодит байдлын тухай мэдэгдэл</t>
  </si>
  <si>
    <r>
      <t>1.</t>
    </r>
    <r>
      <rPr>
        <sz val="7"/>
        <rFont val="Arial Mon"/>
        <family val="2"/>
        <charset val="204"/>
      </rPr>
      <t xml:space="preserve">        </t>
    </r>
    <r>
      <rPr>
        <sz val="12"/>
        <rFont val="Arial Mon"/>
        <family val="2"/>
        <charset val="204"/>
      </rPr>
      <t>Á¿õ ажил ã¿éлгээ бодитоор гарсан áºãººä холбогдох анхан шатны баримтыг үндэслэн нягтлан бодох бүртгэл, санхүүгийн тайланд үнэн зөв тусгасан;</t>
    </r>
  </si>
  <si>
    <r>
      <t>2.</t>
    </r>
    <r>
      <rPr>
        <sz val="7"/>
        <rFont val="Arial Mon"/>
        <family val="2"/>
        <charset val="204"/>
      </rPr>
      <t xml:space="preserve">        </t>
    </r>
    <r>
      <rPr>
        <sz val="12"/>
        <rFont val="Arial Mon"/>
        <family val="2"/>
        <charset val="204"/>
      </rPr>
      <t>Санхүүгийн тайланд тусгагдсан бүх тооцоолол үнэн зөв хийгдсэн;</t>
    </r>
  </si>
  <si>
    <r>
      <t>3.</t>
    </r>
    <r>
      <rPr>
        <sz val="7"/>
        <rFont val="Arial Mon"/>
        <family val="2"/>
        <charset val="204"/>
      </rPr>
      <t xml:space="preserve">        </t>
    </r>
    <r>
      <rPr>
        <sz val="12"/>
        <rFont val="Arial Mon"/>
        <family val="2"/>
        <charset val="204"/>
      </rPr>
      <t>Аж ахуйн нэгжийн үйл ажиллагааны эдийн засаг, санхүүгийн бүхий л үйл явцыг иж бүрэн хамарсан;</t>
    </r>
  </si>
  <si>
    <r>
      <t>4.</t>
    </r>
    <r>
      <rPr>
        <sz val="7"/>
        <rFont val="Arial Mon"/>
        <family val="2"/>
        <charset val="204"/>
      </rPr>
      <t xml:space="preserve">        </t>
    </r>
    <r>
      <rPr>
        <sz val="12"/>
        <rFont val="Arial Mon"/>
        <family val="2"/>
        <charset val="204"/>
      </rPr>
      <t>Тайлант үеийн үр дүнд өмнөх оны ажил гүйлгээнээс шилжин тусгагдаагүй, мөн тайлант оны ажил гүйлгээнээс орхигдсон зүйл байхгүй;</t>
    </r>
  </si>
  <si>
    <r>
      <t>5.</t>
    </r>
    <r>
      <rPr>
        <sz val="7"/>
        <rFont val="Arial Mon"/>
        <family val="2"/>
        <charset val="204"/>
      </rPr>
      <t xml:space="preserve">        </t>
    </r>
    <r>
      <rPr>
        <sz val="12"/>
        <rFont val="Arial Mon"/>
        <family val="2"/>
        <charset val="204"/>
      </rPr>
      <t>Бүх хөрөнгө, авлага, өр төлбөр, орлого, зардлыг холбогдох Санхүүгийн тайлагналын олон улсын стандартын дагуу үнэн зөв тусгасан;</t>
    </r>
  </si>
  <si>
    <r>
      <t>6.</t>
    </r>
    <r>
      <rPr>
        <sz val="7"/>
        <rFont val="Arial Mon"/>
        <family val="2"/>
        <charset val="204"/>
      </rPr>
      <t xml:space="preserve">        </t>
    </r>
    <r>
      <rPr>
        <sz val="12"/>
        <rFont val="Arial Mon"/>
        <family val="2"/>
        <charset val="204"/>
      </rPr>
      <t>Энэ тайланд тусгагдсан бүхий л зүйл манай байгууллагын албан ёсны өмчлөлд байдаг бөгөөд орхигдсон зүйл үгүй болно.</t>
    </r>
  </si>
  <si>
    <r>
      <t xml:space="preserve">Ерөнхий нягтлан бодогч                         </t>
    </r>
    <r>
      <rPr>
        <u/>
        <sz val="12"/>
        <rFont val="Arial Mon"/>
        <family val="2"/>
        <charset val="204"/>
      </rPr>
      <t xml:space="preserve">                                       /                         /</t>
    </r>
  </si>
  <si>
    <r>
      <t xml:space="preserve">                         Ерөнхий нягтлан бодогч</t>
    </r>
    <r>
      <rPr>
        <u/>
        <sz val="11"/>
        <rFont val="Arial Mon"/>
        <family val="2"/>
      </rPr>
      <t xml:space="preserve">                                                               /</t>
    </r>
    <r>
      <rPr>
        <sz val="11"/>
        <rFont val="Arial Mon"/>
        <family val="2"/>
      </rPr>
      <t>......................../</t>
    </r>
  </si>
  <si>
    <t>………………...…..................................................................................................................................................</t>
  </si>
  <si>
    <t>..……………...…...........................................................................................................................................</t>
  </si>
  <si>
    <t>15. БУСАД ЭРГЭЛТИЙН БУС ХӨРӨНГӨ</t>
  </si>
  <si>
    <t xml:space="preserve">    Ñàíãèéí ñàéäûí 2017 îíû </t>
  </si>
  <si>
    <t>361-ð òóøààëûí 2-ð õàâñðàëò</t>
  </si>
  <si>
    <t>"Монгол шилтгээн" ХК</t>
  </si>
  <si>
    <r>
      <t>Çàõèðàë</t>
    </r>
    <r>
      <rPr>
        <sz val="11"/>
        <rFont val="Arial Mon"/>
        <family val="2"/>
        <charset val="204"/>
      </rPr>
      <t xml:space="preserve"> __________________________________/                                         </t>
    </r>
    <r>
      <rPr>
        <sz val="11"/>
        <rFont val="Arial Mon"/>
        <family val="2"/>
      </rPr>
      <t>/</t>
    </r>
  </si>
  <si>
    <t xml:space="preserve">БЗД–èéí ñàíõ¿¿ төрийн сангийн õýëòýñ </t>
  </si>
  <si>
    <t>БЗД–èéí òàòâàðûí   õýëòýñ</t>
  </si>
  <si>
    <t>"МОНГОЛ ШИЛТГЭЭН" ХК -ИЙН</t>
  </si>
  <si>
    <r>
      <t xml:space="preserve"> Çàõèðàë                                                     </t>
    </r>
    <r>
      <rPr>
        <u/>
        <sz val="12"/>
        <rFont val="Arial Mon"/>
        <family val="2"/>
        <charset val="204"/>
      </rPr>
      <t xml:space="preserve">                                   /                               /</t>
    </r>
  </si>
  <si>
    <t xml:space="preserve">МОНГОЛ ШИЛТГЭЭН ХК-íèé </t>
  </si>
  <si>
    <t>Дуусаагүй барилга</t>
  </si>
  <si>
    <t>ҮХЭХ Албан татвар</t>
  </si>
  <si>
    <t>Газар</t>
  </si>
  <si>
    <t>2023 ÎÍÛ ЖИЛИЙН ÑÀÍÕ¯¯ÃÈÉÍ ÒÀÉËÀÍ</t>
  </si>
  <si>
    <t>2023 оны жилийн ñанх¿¿гийн тайлангийн</t>
  </si>
  <si>
    <r>
      <t>2024 оны 01 сарын 29 ө</t>
    </r>
    <r>
      <rPr>
        <sz val="12.5"/>
        <rFont val="Arial Mon"/>
        <family val="2"/>
        <charset val="204"/>
      </rPr>
      <t>äºð</t>
    </r>
  </si>
  <si>
    <t>Захирал                       , ерөнхий нягтлан бодогч  .................... бид манай аж ахуйн нэгжийн 2023 оны 12 сарын 31-ны өдрөөр тасалбар болгон гаргасан санх¿¿гийн тайланд тайлант хугацааны ¿йл ажиллагаанû ¿р ä¿í, санõ¿¿ãийн байдлыг “Нягтлан бодох á¿ðтгэлийн тухай” хуулийн 17.1 дэх заалтын дагуó ¿нэн çºâ, á¿рэн тусгасан болохыг баталж байна. ¯¿íä:</t>
  </si>
  <si>
    <t>2023 îíû 12 ñàðûí 31 ºäºð</t>
  </si>
  <si>
    <t>2023 оны 12-р сарын 31 өдөр</t>
  </si>
  <si>
    <t>2023 îíû 01-ð  ñàðûí 01 -íèé ¿ëäýãäýë</t>
  </si>
  <si>
    <t>2023 îíû 12-ð  ñàðûí 31-íèé ¿ëäýãäýë</t>
  </si>
  <si>
    <t>18,228,482.80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</si>
</sst>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3" formatCode="_(* #,##0.00_);_(* \(#,##0.00\);_(* &quot;-&quot;??_);_(@_)"/>
    <numFmt numFmtId="164" formatCode="_-* #,##0.00_₮_-;\-* #,##0.00_₮_-;_-* &quot;-&quot;??_₮_-;_-@_-"/>
    <numFmt numFmtId="165" formatCode="_-* #,##0_-;\-* #,##0_-;_-* &quot;-&quot;_-;_-@_-"/>
    <numFmt numFmtId="166" formatCode="_-* #,##0.00_-;\-* #,##0.00_-;_-* &quot;-&quot;??_-;_-@_-"/>
    <numFmt numFmtId="167" formatCode="_(* #,##0_);_(* \(#,##0\);_(* &quot;-&quot;??_);_(@_)"/>
    <numFmt numFmtId="168" formatCode="_(* #,##0.0_);_(* \(#,##0.0\);_(* &quot;-&quot;??_);_(@_)"/>
    <numFmt numFmtId="169" formatCode="0.0"/>
    <numFmt numFmtId="170" formatCode="_-* #,##0.00_-;\-* #,##0.00_-;_-* &quot;-&quot;_-;_-@_-"/>
    <numFmt numFmtId="171" formatCode="_-* #,##0.00\ _₮_-;\-* #,##0.00\ _₮_-;_-* &quot;-&quot;??\ _₮_-;_-@_-"/>
  </numFmts>
  <fonts count="67" x14ac:knownFonts="1">
    <font>
      <sz val="11"/>
      <color theme="1"/>
      <name val="Calibri"/>
      <family val="2"/>
      <scheme val="minor"/>
    </font>
    <font>
      <sz val="11"/>
      <color theme="1"/>
      <name val="Calibri"/>
      <family val="2"/>
      <charset val="1"/>
      <scheme val="minor"/>
    </font>
    <font>
      <sz val="11"/>
      <color theme="1"/>
      <name val="Calibri"/>
      <family val="2"/>
      <scheme val="minor"/>
    </font>
    <font>
      <sz val="9"/>
      <name val="Arial Mon"/>
      <family val="2"/>
    </font>
    <font>
      <sz val="12"/>
      <name val="Arial Mon"/>
      <family val="2"/>
    </font>
    <font>
      <sz val="10"/>
      <name val="Arial"/>
      <family val="2"/>
      <charset val="204"/>
    </font>
    <font>
      <b/>
      <sz val="18"/>
      <name val="Arial Mon"/>
      <family val="2"/>
    </font>
    <font>
      <sz val="10"/>
      <name val="Arial"/>
      <family val="2"/>
    </font>
    <font>
      <sz val="10"/>
      <name val="Arial Mon"/>
      <family val="2"/>
    </font>
    <font>
      <b/>
      <sz val="12"/>
      <name val="Arial Mon"/>
      <family val="2"/>
    </font>
    <font>
      <b/>
      <sz val="20"/>
      <name val="Arial Mon"/>
      <family val="2"/>
    </font>
    <font>
      <b/>
      <sz val="11"/>
      <name val="Arial Mon"/>
      <family val="2"/>
    </font>
    <font>
      <sz val="11"/>
      <name val="Arial Mon"/>
      <family val="2"/>
    </font>
    <font>
      <sz val="11"/>
      <name val="Arial"/>
      <family val="2"/>
      <charset val="204"/>
    </font>
    <font>
      <u/>
      <sz val="11"/>
      <name val="Arial Mon"/>
      <family val="2"/>
    </font>
    <font>
      <b/>
      <u/>
      <sz val="11"/>
      <name val="Arial Mon"/>
      <family val="2"/>
    </font>
    <font>
      <b/>
      <sz val="11"/>
      <name val="Arial Mon"/>
      <family val="2"/>
      <charset val="204"/>
    </font>
    <font>
      <b/>
      <u/>
      <sz val="11"/>
      <name val="Arial Mon"/>
      <family val="2"/>
      <charset val="204"/>
    </font>
    <font>
      <b/>
      <sz val="11"/>
      <name val="Arial"/>
      <family val="2"/>
    </font>
    <font>
      <sz val="11"/>
      <name val="Arial Mon"/>
      <family val="2"/>
      <charset val="204"/>
    </font>
    <font>
      <sz val="11"/>
      <color theme="1"/>
      <name val="Arial Mon"/>
      <family val="2"/>
    </font>
    <font>
      <b/>
      <sz val="10"/>
      <name val="Arial Mon"/>
      <family val="2"/>
    </font>
    <font>
      <sz val="10"/>
      <color theme="1"/>
      <name val="Arial Mon"/>
      <family val="2"/>
    </font>
    <font>
      <b/>
      <sz val="11"/>
      <name val="Arial"/>
      <family val="2"/>
      <charset val="204"/>
    </font>
    <font>
      <sz val="10"/>
      <color theme="1"/>
      <name val="Calibri"/>
      <family val="2"/>
      <scheme val="minor"/>
    </font>
    <font>
      <b/>
      <sz val="10"/>
      <name val="Arial"/>
      <family val="2"/>
      <charset val="204"/>
    </font>
    <font>
      <b/>
      <sz val="14"/>
      <color theme="1"/>
      <name val="Arial Mon"/>
      <family val="2"/>
      <charset val="204"/>
    </font>
    <font>
      <b/>
      <sz val="16"/>
      <color theme="1"/>
      <name val="Arial Mon"/>
      <family val="2"/>
      <charset val="204"/>
    </font>
    <font>
      <b/>
      <sz val="8"/>
      <name val="Arial Mon"/>
      <family val="2"/>
    </font>
    <font>
      <b/>
      <i/>
      <sz val="10"/>
      <name val="Arial Mon"/>
      <family val="2"/>
    </font>
    <font>
      <b/>
      <sz val="11"/>
      <color indexed="9"/>
      <name val="Arial Mon"/>
      <family val="2"/>
    </font>
    <font>
      <sz val="10"/>
      <color theme="1"/>
      <name val="Arial"/>
      <family val="2"/>
    </font>
    <font>
      <b/>
      <sz val="10"/>
      <color theme="0"/>
      <name val="Arial Mon"/>
      <family val="2"/>
    </font>
    <font>
      <b/>
      <sz val="10"/>
      <color theme="1"/>
      <name val="Arial Mon"/>
      <family val="2"/>
    </font>
    <font>
      <vertAlign val="superscript"/>
      <sz val="10"/>
      <color theme="1"/>
      <name val="Times New Roman"/>
      <family val="1"/>
    </font>
    <font>
      <b/>
      <sz val="11"/>
      <color theme="0"/>
      <name val="Arial Mon"/>
      <family val="2"/>
    </font>
    <font>
      <b/>
      <sz val="11"/>
      <color theme="1"/>
      <name val="Arial Mon"/>
      <family val="2"/>
    </font>
    <font>
      <sz val="10"/>
      <color theme="1"/>
      <name val="Times New Roman"/>
      <family val="1"/>
    </font>
    <font>
      <b/>
      <sz val="10"/>
      <color theme="1"/>
      <name val="Times New Roman"/>
      <family val="1"/>
    </font>
    <font>
      <sz val="11"/>
      <color theme="1"/>
      <name val="Times New Roman"/>
      <family val="1"/>
    </font>
    <font>
      <sz val="10"/>
      <color indexed="8"/>
      <name val="Times New Roman"/>
      <family val="1"/>
    </font>
    <font>
      <sz val="9"/>
      <color theme="1"/>
      <name val="Times New Roman"/>
      <family val="1"/>
    </font>
    <font>
      <sz val="9"/>
      <color indexed="8"/>
      <name val="Times New Roman"/>
      <family val="1"/>
    </font>
    <font>
      <b/>
      <sz val="10"/>
      <color theme="1"/>
      <name val="Times New Roman"/>
      <family val="1"/>
      <charset val="204"/>
    </font>
    <font>
      <sz val="9"/>
      <color theme="1"/>
      <name val="Calibri"/>
      <family val="2"/>
      <scheme val="minor"/>
    </font>
    <font>
      <sz val="11"/>
      <name val="Arial"/>
      <family val="2"/>
    </font>
    <font>
      <sz val="8"/>
      <color theme="1"/>
      <name val="Times New Roman"/>
      <family val="1"/>
    </font>
    <font>
      <b/>
      <sz val="8"/>
      <color theme="1"/>
      <name val="Times New Roman"/>
      <family val="1"/>
    </font>
    <font>
      <b/>
      <sz val="10"/>
      <color indexed="9"/>
      <name val="Arial Mon"/>
      <family val="2"/>
    </font>
    <font>
      <sz val="10"/>
      <color indexed="8"/>
      <name val="Arial Mon"/>
      <family val="2"/>
    </font>
    <font>
      <b/>
      <sz val="13"/>
      <name val="Arial Mon"/>
      <family val="2"/>
      <charset val="204"/>
    </font>
    <font>
      <sz val="11"/>
      <color theme="1"/>
      <name val="Arial Mon"/>
      <family val="2"/>
      <charset val="204"/>
    </font>
    <font>
      <sz val="12"/>
      <name val="Arial Mon"/>
      <family val="2"/>
      <charset val="204"/>
    </font>
    <font>
      <sz val="12.5"/>
      <name val="Arial Mon"/>
      <family val="2"/>
      <charset val="204"/>
    </font>
    <font>
      <sz val="7"/>
      <name val="Arial Mon"/>
      <family val="2"/>
      <charset val="204"/>
    </font>
    <font>
      <u/>
      <sz val="12"/>
      <name val="Arial Mon"/>
      <family val="2"/>
      <charset val="204"/>
    </font>
    <font>
      <sz val="10"/>
      <name val="Arial Mon"/>
      <family val="2"/>
      <charset val="204"/>
    </font>
    <font>
      <b/>
      <sz val="10"/>
      <color indexed="9"/>
      <name val="Arial Mon"/>
      <family val="2"/>
      <charset val="204"/>
    </font>
    <font>
      <sz val="10"/>
      <color theme="1"/>
      <name val="Arial Mon"/>
      <family val="2"/>
      <charset val="204"/>
    </font>
    <font>
      <b/>
      <sz val="10"/>
      <name val="Arial Mon"/>
      <family val="2"/>
      <charset val="204"/>
    </font>
    <font>
      <b/>
      <sz val="10"/>
      <color theme="0"/>
      <name val="Arial Mon"/>
      <family val="2"/>
      <charset val="204"/>
    </font>
    <font>
      <sz val="7"/>
      <color rgb="FF000000"/>
      <name val="Tahoma"/>
      <family val="2"/>
      <charset val="204"/>
    </font>
    <font>
      <sz val="10"/>
      <color rgb="FF000000"/>
      <name val="Arial"/>
      <family val="2"/>
      <charset val="204"/>
    </font>
    <font>
      <sz val="11"/>
      <color rgb="FF000000"/>
      <name val="Arial"/>
      <family val="2"/>
      <charset val="204"/>
    </font>
    <font>
      <sz val="10"/>
      <color rgb="FF000000"/>
      <name val="Tahoma"/>
      <family val="2"/>
      <charset val="1"/>
    </font>
    <font>
      <sz val="10"/>
      <name val="Arial Mon"/>
      <family val="2"/>
      <charset val="1"/>
    </font>
    <font>
      <sz val="12"/>
      <color theme="1"/>
      <name val="Times New Roman"/>
      <family val="1"/>
    </font>
  </fonts>
  <fills count="9">
    <fill>
      <patternFill patternType="none"/>
    </fill>
    <fill>
      <patternFill patternType="gray125"/>
    </fill>
    <fill>
      <patternFill patternType="solid">
        <fgColor theme="0"/>
        <bgColor indexed="64"/>
      </patternFill>
    </fill>
    <fill>
      <patternFill patternType="solid">
        <fgColor indexed="2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rgb="FFBDB1B7"/>
      </right>
      <top/>
      <bottom style="thin">
        <color rgb="FFBDB1B7"/>
      </bottom>
      <diagonal/>
    </border>
    <border>
      <left style="thin">
        <color rgb="FFBDB1B7"/>
      </left>
      <right/>
      <top style="thin">
        <color rgb="FFBDB1B7"/>
      </top>
      <bottom/>
      <diagonal/>
    </border>
    <border>
      <left style="thin">
        <color indexed="64"/>
      </left>
      <right style="thin">
        <color indexed="64"/>
      </right>
      <top/>
      <bottom style="thin">
        <color rgb="FFBDB1B7"/>
      </bottom>
      <diagonal/>
    </border>
  </borders>
  <cellStyleXfs count="5">
    <xf numFmtId="0" fontId="0" fillId="0" borderId="0"/>
    <xf numFmtId="43" fontId="2" fillId="0" borderId="0" applyFont="0" applyFill="0" applyBorder="0" applyAlignment="0" applyProtection="0"/>
    <xf numFmtId="0" fontId="7" fillId="0" borderId="0"/>
    <xf numFmtId="165" fontId="2" fillId="0" borderId="0" applyFont="0" applyFill="0" applyBorder="0" applyAlignment="0" applyProtection="0"/>
    <xf numFmtId="171" fontId="1" fillId="0" borderId="0" applyFont="0" applyFill="0" applyBorder="0" applyAlignment="0" applyProtection="0"/>
  </cellStyleXfs>
  <cellXfs count="631">
    <xf numFmtId="0" fontId="0" fillId="0" borderId="0" xfId="0"/>
    <xf numFmtId="0" fontId="3" fillId="0" borderId="0" xfId="0" applyFont="1" applyAlignment="1">
      <alignment horizontal="right"/>
    </xf>
    <xf numFmtId="0" fontId="4" fillId="0" borderId="0" xfId="0" applyFont="1" applyAlignment="1">
      <alignment horizontal="right"/>
    </xf>
    <xf numFmtId="0" fontId="5" fillId="0" borderId="0" xfId="0" applyFont="1"/>
    <xf numFmtId="0" fontId="6" fillId="0" borderId="0" xfId="0" applyFont="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center" vertical="center" wrapText="1"/>
    </xf>
    <xf numFmtId="43" fontId="13" fillId="0" borderId="0" xfId="1" applyFont="1"/>
    <xf numFmtId="0" fontId="13" fillId="0" borderId="0" xfId="0" applyFont="1"/>
    <xf numFmtId="0" fontId="12" fillId="0" borderId="0" xfId="0" applyFont="1" applyAlignment="1">
      <alignment horizontal="center"/>
    </xf>
    <xf numFmtId="0" fontId="12" fillId="0" borderId="0" xfId="0" applyFont="1"/>
    <xf numFmtId="0" fontId="15" fillId="0" borderId="0" xfId="0" applyFont="1" applyAlignment="1">
      <alignment vertical="center"/>
    </xf>
    <xf numFmtId="167" fontId="12" fillId="0" borderId="0" xfId="1" applyNumberFormat="1" applyFont="1"/>
    <xf numFmtId="167" fontId="12" fillId="0" borderId="0" xfId="1" applyNumberFormat="1" applyFont="1" applyAlignment="1">
      <alignment horizontal="center"/>
    </xf>
    <xf numFmtId="0" fontId="11" fillId="0" borderId="1" xfId="0" applyFont="1" applyBorder="1" applyAlignment="1">
      <alignment horizontal="center"/>
    </xf>
    <xf numFmtId="0" fontId="11" fillId="0" borderId="1" xfId="0" applyFont="1" applyBorder="1" applyAlignment="1">
      <alignment horizontal="left" vertical="center"/>
    </xf>
    <xf numFmtId="167" fontId="12" fillId="0" borderId="1" xfId="1" applyNumberFormat="1" applyFont="1" applyBorder="1" applyAlignment="1">
      <alignment vertical="center"/>
    </xf>
    <xf numFmtId="49" fontId="11" fillId="0" borderId="1" xfId="0" applyNumberFormat="1" applyFont="1" applyBorder="1" applyAlignment="1">
      <alignment horizontal="center"/>
    </xf>
    <xf numFmtId="0" fontId="11" fillId="0" borderId="1" xfId="0" applyFont="1" applyBorder="1" applyAlignment="1">
      <alignment horizontal="center" vertical="center"/>
    </xf>
    <xf numFmtId="0" fontId="12" fillId="0" borderId="1" xfId="0" applyFont="1" applyBorder="1" applyAlignment="1">
      <alignment horizontal="center"/>
    </xf>
    <xf numFmtId="0" fontId="12" fillId="0" borderId="1" xfId="0" applyFont="1" applyBorder="1" applyAlignment="1">
      <alignment vertical="center"/>
    </xf>
    <xf numFmtId="0" fontId="12" fillId="0" borderId="1" xfId="0" applyFont="1" applyBorder="1" applyAlignment="1">
      <alignment vertical="center" wrapText="1"/>
    </xf>
    <xf numFmtId="167" fontId="13" fillId="0" borderId="0" xfId="0" applyNumberFormat="1" applyFont="1"/>
    <xf numFmtId="0" fontId="11" fillId="0" borderId="1" xfId="0" applyFont="1" applyBorder="1" applyAlignment="1">
      <alignment vertical="center" wrapText="1"/>
    </xf>
    <xf numFmtId="0" fontId="12" fillId="0" borderId="0" xfId="0" applyFont="1" applyAlignment="1">
      <alignment vertical="center"/>
    </xf>
    <xf numFmtId="167" fontId="12" fillId="0" borderId="0" xfId="1" applyNumberFormat="1" applyFont="1" applyAlignment="1">
      <alignment vertical="center"/>
    </xf>
    <xf numFmtId="167" fontId="13" fillId="0" borderId="0" xfId="1" applyNumberFormat="1" applyFont="1"/>
    <xf numFmtId="49" fontId="12" fillId="0" borderId="0" xfId="0" applyNumberFormat="1" applyFont="1" applyAlignment="1">
      <alignment horizontal="center" vertical="center"/>
    </xf>
    <xf numFmtId="0" fontId="14"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49" fontId="11" fillId="0" borderId="1" xfId="0" applyNumberFormat="1" applyFont="1" applyBorder="1" applyAlignment="1">
      <alignment horizontal="center" vertical="center"/>
    </xf>
    <xf numFmtId="49" fontId="12" fillId="0" borderId="1" xfId="0" applyNumberFormat="1" applyFont="1" applyBorder="1" applyAlignment="1">
      <alignment horizontal="center" vertical="center"/>
    </xf>
    <xf numFmtId="167" fontId="11" fillId="0" borderId="1" xfId="1" applyNumberFormat="1" applyFont="1" applyBorder="1" applyAlignment="1">
      <alignment horizontal="center" vertical="center"/>
    </xf>
    <xf numFmtId="167" fontId="12" fillId="0" borderId="0" xfId="0" applyNumberFormat="1" applyFont="1" applyAlignment="1">
      <alignment vertical="center"/>
    </xf>
    <xf numFmtId="0" fontId="12" fillId="0" borderId="0" xfId="0" applyFont="1" applyAlignment="1">
      <alignment vertical="center" wrapText="1"/>
    </xf>
    <xf numFmtId="0" fontId="12" fillId="0" borderId="0" xfId="0" applyFont="1" applyAlignment="1">
      <alignment horizontal="center" vertical="center" wrapText="1"/>
    </xf>
    <xf numFmtId="0" fontId="20" fillId="0" borderId="0" xfId="0" applyFont="1" applyAlignment="1">
      <alignment horizontal="center" vertical="center"/>
    </xf>
    <xf numFmtId="0" fontId="3" fillId="0" borderId="0" xfId="0" applyFont="1" applyAlignment="1">
      <alignment horizontal="center" vertical="center"/>
    </xf>
    <xf numFmtId="0" fontId="8" fillId="0" borderId="0" xfId="0" applyFont="1"/>
    <xf numFmtId="0" fontId="8" fillId="0" borderId="9" xfId="0" applyFont="1" applyBorder="1" applyAlignment="1">
      <alignment horizontal="center"/>
    </xf>
    <xf numFmtId="0" fontId="8" fillId="0" borderId="0" xfId="0" applyFont="1" applyAlignment="1">
      <alignment horizontal="left"/>
    </xf>
    <xf numFmtId="0" fontId="21" fillId="0" borderId="1" xfId="0" applyFont="1" applyBorder="1" applyAlignment="1">
      <alignment horizontal="left"/>
    </xf>
    <xf numFmtId="0" fontId="22" fillId="0" borderId="0" xfId="0" applyFont="1" applyAlignment="1">
      <alignment horizontal="left" vertical="center"/>
    </xf>
    <xf numFmtId="0" fontId="22" fillId="0" borderId="0" xfId="0" applyFont="1" applyAlignment="1">
      <alignment horizontal="left"/>
    </xf>
    <xf numFmtId="0" fontId="20" fillId="0" borderId="0" xfId="0" applyFont="1" applyAlignment="1">
      <alignment horizont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43" fontId="13" fillId="0" borderId="0" xfId="1" applyFont="1" applyAlignment="1">
      <alignment vertical="center"/>
    </xf>
    <xf numFmtId="0" fontId="13" fillId="0" borderId="0" xfId="0" applyFont="1" applyAlignment="1">
      <alignment vertical="center"/>
    </xf>
    <xf numFmtId="0" fontId="11" fillId="0" borderId="0" xfId="0" applyFont="1" applyAlignment="1">
      <alignment vertical="center"/>
    </xf>
    <xf numFmtId="0" fontId="23" fillId="0" borderId="0" xfId="0" applyFont="1"/>
    <xf numFmtId="167" fontId="11" fillId="0" borderId="0" xfId="0" applyNumberFormat="1" applyFont="1" applyAlignment="1">
      <alignment vertical="center"/>
    </xf>
    <xf numFmtId="0" fontId="11" fillId="0" borderId="0" xfId="0" applyFont="1" applyAlignment="1">
      <alignment vertical="center" wrapText="1"/>
    </xf>
    <xf numFmtId="167" fontId="11" fillId="0" borderId="0" xfId="1" applyNumberFormat="1" applyFont="1" applyBorder="1" applyAlignment="1">
      <alignment vertical="center"/>
    </xf>
    <xf numFmtId="167" fontId="8" fillId="0" borderId="0" xfId="1" applyNumberFormat="1" applyFont="1"/>
    <xf numFmtId="167" fontId="8" fillId="0" borderId="0" xfId="1" applyNumberFormat="1" applyFont="1" applyAlignment="1"/>
    <xf numFmtId="0" fontId="5" fillId="0" borderId="0" xfId="0" applyFont="1" applyAlignment="1">
      <alignment vertical="top"/>
    </xf>
    <xf numFmtId="0" fontId="8" fillId="0" borderId="9" xfId="0" applyFont="1" applyBorder="1"/>
    <xf numFmtId="167" fontId="8" fillId="0" borderId="9" xfId="1" applyNumberFormat="1" applyFont="1" applyBorder="1" applyAlignment="1"/>
    <xf numFmtId="8" fontId="5" fillId="0" borderId="0" xfId="0" applyNumberFormat="1" applyFont="1"/>
    <xf numFmtId="167" fontId="5" fillId="0" borderId="0" xfId="1" applyNumberFormat="1" applyFont="1"/>
    <xf numFmtId="0" fontId="5" fillId="0" borderId="0" xfId="0" applyFont="1" applyAlignment="1">
      <alignment horizontal="center"/>
    </xf>
    <xf numFmtId="49" fontId="8" fillId="0" borderId="0" xfId="0" applyNumberFormat="1" applyFont="1" applyAlignment="1">
      <alignment horizontal="center"/>
    </xf>
    <xf numFmtId="167" fontId="8" fillId="0" borderId="0" xfId="1" applyNumberFormat="1" applyFont="1" applyAlignment="1">
      <alignment horizontal="center"/>
    </xf>
    <xf numFmtId="49" fontId="8" fillId="0" borderId="10" xfId="0" applyNumberFormat="1" applyFont="1" applyBorder="1"/>
    <xf numFmtId="167" fontId="8" fillId="0" borderId="10" xfId="1" applyNumberFormat="1" applyFont="1" applyBorder="1" applyAlignment="1">
      <alignment horizontal="center"/>
    </xf>
    <xf numFmtId="167" fontId="8" fillId="0" borderId="1" xfId="1" applyNumberFormat="1" applyFont="1" applyBorder="1" applyAlignment="1">
      <alignment horizontal="center" vertical="center" wrapText="1"/>
    </xf>
    <xf numFmtId="49" fontId="21" fillId="0" borderId="1" xfId="0" applyNumberFormat="1" applyFont="1" applyBorder="1" applyAlignment="1">
      <alignment horizontal="center"/>
    </xf>
    <xf numFmtId="167" fontId="21" fillId="0" borderId="4" xfId="1" applyNumberFormat="1" applyFont="1" applyBorder="1" applyAlignment="1">
      <alignment horizontal="center" vertical="center"/>
    </xf>
    <xf numFmtId="49" fontId="8" fillId="0" borderId="1" xfId="0" applyNumberFormat="1" applyFont="1" applyBorder="1" applyAlignment="1">
      <alignment horizontal="center"/>
    </xf>
    <xf numFmtId="0" fontId="8" fillId="0" borderId="3" xfId="0" applyFont="1" applyBorder="1" applyAlignment="1">
      <alignment vertical="center"/>
    </xf>
    <xf numFmtId="0" fontId="8" fillId="0" borderId="4" xfId="0" applyFont="1" applyBorder="1" applyAlignment="1">
      <alignment vertical="center"/>
    </xf>
    <xf numFmtId="43" fontId="5" fillId="0" borderId="0" xfId="0" applyNumberFormat="1" applyFont="1"/>
    <xf numFmtId="167" fontId="5" fillId="0" borderId="0" xfId="0" applyNumberFormat="1" applyFont="1"/>
    <xf numFmtId="0" fontId="8" fillId="0" borderId="2" xfId="0" applyFont="1" applyBorder="1" applyAlignment="1">
      <alignment vertical="center"/>
    </xf>
    <xf numFmtId="0" fontId="8" fillId="0" borderId="2" xfId="0" applyFont="1" applyBorder="1" applyAlignment="1">
      <alignment vertical="center" wrapText="1"/>
    </xf>
    <xf numFmtId="0" fontId="8" fillId="0" borderId="4" xfId="0" applyFont="1" applyBorder="1" applyAlignment="1">
      <alignment vertical="center" wrapText="1"/>
    </xf>
    <xf numFmtId="0" fontId="5" fillId="0" borderId="0" xfId="0" applyFont="1" applyAlignment="1">
      <alignment vertical="center"/>
    </xf>
    <xf numFmtId="167" fontId="5" fillId="0" borderId="0" xfId="0" applyNumberFormat="1" applyFont="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25" fillId="0" borderId="0" xfId="0" applyFont="1"/>
    <xf numFmtId="167" fontId="25" fillId="0" borderId="0" xfId="0" applyNumberFormat="1" applyFont="1"/>
    <xf numFmtId="0" fontId="21" fillId="0" borderId="3" xfId="0" applyFont="1" applyBorder="1" applyAlignment="1">
      <alignment horizontal="left"/>
    </xf>
    <xf numFmtId="167" fontId="5" fillId="0" borderId="0" xfId="1" applyNumberFormat="1" applyFont="1" applyAlignment="1">
      <alignment horizontal="center"/>
    </xf>
    <xf numFmtId="49" fontId="12" fillId="0" borderId="0" xfId="0" applyNumberFormat="1" applyFont="1" applyAlignment="1">
      <alignment vertical="center"/>
    </xf>
    <xf numFmtId="0" fontId="8" fillId="0" borderId="0" xfId="0" applyFont="1" applyAlignment="1">
      <alignment vertical="center"/>
    </xf>
    <xf numFmtId="168" fontId="5" fillId="0" borderId="1" xfId="1" applyNumberFormat="1" applyFont="1" applyBorder="1"/>
    <xf numFmtId="0" fontId="21" fillId="0" borderId="2" xfId="0" applyFont="1" applyBorder="1" applyAlignment="1">
      <alignment horizontal="left" vertical="center"/>
    </xf>
    <xf numFmtId="0" fontId="21" fillId="0" borderId="4" xfId="0" applyFont="1" applyBorder="1" applyAlignment="1">
      <alignment horizontal="left" vertical="center"/>
    </xf>
    <xf numFmtId="0" fontId="8" fillId="0" borderId="4" xfId="0" applyFont="1" applyBorder="1" applyAlignment="1">
      <alignment horizontal="left" vertical="center"/>
    </xf>
    <xf numFmtId="0" fontId="21" fillId="0" borderId="2" xfId="0" applyFont="1" applyBorder="1" applyAlignment="1">
      <alignment horizontal="left"/>
    </xf>
    <xf numFmtId="167" fontId="11" fillId="0" borderId="1" xfId="1" applyNumberFormat="1" applyFont="1" applyBorder="1" applyAlignment="1">
      <alignment vertical="center"/>
    </xf>
    <xf numFmtId="49" fontId="12" fillId="0" borderId="1" xfId="0" applyNumberFormat="1" applyFont="1" applyBorder="1" applyAlignment="1">
      <alignment horizontal="center"/>
    </xf>
    <xf numFmtId="0" fontId="17" fillId="0" borderId="0" xfId="0" applyFont="1" applyAlignment="1">
      <alignment vertical="center"/>
    </xf>
    <xf numFmtId="0" fontId="12" fillId="0" borderId="10" xfId="0" applyFont="1" applyBorder="1" applyAlignment="1">
      <alignment vertical="center"/>
    </xf>
    <xf numFmtId="0" fontId="17" fillId="0" borderId="0" xfId="0" applyFont="1" applyAlignment="1">
      <alignment horizontal="left"/>
    </xf>
    <xf numFmtId="167" fontId="21" fillId="0" borderId="1" xfId="1"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0" fontId="21" fillId="0" borderId="12" xfId="0" applyFont="1" applyBorder="1" applyAlignment="1">
      <alignment vertical="center"/>
    </xf>
    <xf numFmtId="0" fontId="5" fillId="0" borderId="12" xfId="0" applyFont="1" applyBorder="1"/>
    <xf numFmtId="0" fontId="5" fillId="0" borderId="2" xfId="0" applyFont="1" applyBorder="1"/>
    <xf numFmtId="0" fontId="21" fillId="0" borderId="15" xfId="0" applyFont="1" applyBorder="1" applyAlignment="1">
      <alignment horizontal="left" vertical="center"/>
    </xf>
    <xf numFmtId="0" fontId="8" fillId="0" borderId="13" xfId="0" applyFont="1" applyBorder="1" applyAlignment="1">
      <alignment horizontal="left" vertical="center"/>
    </xf>
    <xf numFmtId="0" fontId="11" fillId="0" borderId="1" xfId="0" applyFont="1" applyBorder="1" applyAlignment="1">
      <alignment horizontal="left" vertical="center" wrapText="1"/>
    </xf>
    <xf numFmtId="49" fontId="8" fillId="0" borderId="1" xfId="0" applyNumberFormat="1" applyFont="1" applyBorder="1" applyAlignment="1">
      <alignment horizontal="center" vertical="center"/>
    </xf>
    <xf numFmtId="49" fontId="8" fillId="0" borderId="1" xfId="0" applyNumberFormat="1" applyFont="1" applyBorder="1" applyAlignment="1">
      <alignment horizontal="center" wrapText="1"/>
    </xf>
    <xf numFmtId="43" fontId="12" fillId="0" borderId="0" xfId="0" applyNumberFormat="1" applyFont="1" applyAlignment="1">
      <alignment vertical="center"/>
    </xf>
    <xf numFmtId="43" fontId="25" fillId="0" borderId="0" xfId="1" applyFont="1"/>
    <xf numFmtId="167" fontId="12" fillId="0" borderId="0" xfId="1" applyNumberFormat="1" applyFont="1" applyAlignment="1">
      <alignment horizontal="center" vertical="center"/>
    </xf>
    <xf numFmtId="167" fontId="12" fillId="0" borderId="10" xfId="1" applyNumberFormat="1" applyFont="1" applyBorder="1" applyAlignment="1">
      <alignment vertical="center"/>
    </xf>
    <xf numFmtId="167" fontId="12" fillId="0" borderId="0" xfId="1" applyNumberFormat="1" applyFont="1" applyBorder="1" applyAlignment="1">
      <alignment horizontal="center" vertical="center"/>
    </xf>
    <xf numFmtId="4" fontId="13" fillId="0" borderId="0" xfId="0" applyNumberFormat="1" applyFont="1"/>
    <xf numFmtId="167" fontId="23" fillId="0" borderId="0" xfId="0" applyNumberFormat="1" applyFont="1"/>
    <xf numFmtId="43" fontId="13" fillId="0" borderId="0" xfId="0" applyNumberFormat="1" applyFont="1"/>
    <xf numFmtId="0" fontId="8" fillId="0" borderId="0" xfId="0" applyFont="1" applyAlignment="1">
      <alignment horizontal="right" vertical="center"/>
    </xf>
    <xf numFmtId="0" fontId="8" fillId="0" borderId="0" xfId="2" applyFont="1"/>
    <xf numFmtId="0" fontId="29" fillId="0" borderId="0" xfId="2" applyFont="1"/>
    <xf numFmtId="0" fontId="29" fillId="0" borderId="0" xfId="2" applyFont="1" applyAlignment="1">
      <alignment horizontal="left"/>
    </xf>
    <xf numFmtId="0" fontId="30" fillId="0" borderId="0" xfId="0" applyFont="1"/>
    <xf numFmtId="0" fontId="21" fillId="0" borderId="0" xfId="2" applyFont="1"/>
    <xf numFmtId="0" fontId="8" fillId="0" borderId="0" xfId="2" applyFont="1" applyAlignment="1">
      <alignment horizontal="left"/>
    </xf>
    <xf numFmtId="0" fontId="22" fillId="0" borderId="0" xfId="0" applyFont="1"/>
    <xf numFmtId="0" fontId="24" fillId="0" borderId="0" xfId="0" applyFont="1"/>
    <xf numFmtId="0" fontId="22" fillId="0" borderId="1" xfId="0" applyFont="1" applyBorder="1" applyAlignment="1">
      <alignment horizontal="center" vertical="center" wrapText="1"/>
    </xf>
    <xf numFmtId="0" fontId="22" fillId="0" borderId="1" xfId="0" applyFont="1" applyBorder="1"/>
    <xf numFmtId="0" fontId="22" fillId="0" borderId="1" xfId="0" applyFont="1" applyBorder="1" applyAlignment="1">
      <alignment wrapText="1"/>
    </xf>
    <xf numFmtId="167" fontId="22" fillId="0" borderId="1" xfId="1" applyNumberFormat="1" applyFont="1" applyBorder="1"/>
    <xf numFmtId="49" fontId="22" fillId="0" borderId="1" xfId="0" applyNumberFormat="1" applyFont="1" applyBorder="1" applyAlignment="1">
      <alignment horizontal="center"/>
    </xf>
    <xf numFmtId="0" fontId="0" fillId="0" borderId="0" xfId="0" applyAlignment="1">
      <alignment horizontal="center"/>
    </xf>
    <xf numFmtId="49" fontId="0" fillId="0" borderId="0" xfId="0" applyNumberFormat="1" applyAlignment="1">
      <alignment horizontal="center"/>
    </xf>
    <xf numFmtId="49" fontId="21" fillId="0" borderId="1" xfId="2" applyNumberFormat="1" applyFont="1" applyBorder="1" applyAlignment="1">
      <alignment horizontal="center" wrapText="1"/>
    </xf>
    <xf numFmtId="0" fontId="22" fillId="0" borderId="1" xfId="0" applyFont="1" applyBorder="1" applyAlignment="1">
      <alignment horizontal="center" vertical="top" wrapText="1"/>
    </xf>
    <xf numFmtId="0" fontId="22" fillId="6" borderId="1" xfId="0" applyFont="1" applyFill="1" applyBorder="1"/>
    <xf numFmtId="0" fontId="33" fillId="0" borderId="1" xfId="0" applyFont="1" applyBorder="1"/>
    <xf numFmtId="11" fontId="22" fillId="0" borderId="1" xfId="0" applyNumberFormat="1" applyFont="1" applyBorder="1" applyAlignment="1">
      <alignment wrapText="1"/>
    </xf>
    <xf numFmtId="49" fontId="33" fillId="6" borderId="1" xfId="0" applyNumberFormat="1" applyFont="1" applyFill="1" applyBorder="1" applyAlignment="1">
      <alignment horizontal="center" wrapText="1"/>
    </xf>
    <xf numFmtId="0" fontId="33" fillId="6" borderId="1" xfId="0" applyFont="1" applyFill="1" applyBorder="1" applyAlignment="1">
      <alignment wrapText="1"/>
    </xf>
    <xf numFmtId="167" fontId="22" fillId="6" borderId="1" xfId="1" applyNumberFormat="1" applyFont="1" applyFill="1" applyBorder="1"/>
    <xf numFmtId="167" fontId="0" fillId="0" borderId="0" xfId="0" applyNumberFormat="1"/>
    <xf numFmtId="49" fontId="22" fillId="0" borderId="1" xfId="0" applyNumberFormat="1" applyFont="1" applyBorder="1" applyAlignment="1">
      <alignment horizontal="center" wrapText="1"/>
    </xf>
    <xf numFmtId="0" fontId="22" fillId="0" borderId="1" xfId="0" applyFont="1" applyBorder="1" applyAlignment="1">
      <alignment horizontal="left" wrapText="1" indent="1"/>
    </xf>
    <xf numFmtId="49" fontId="33" fillId="0" borderId="1" xfId="0" applyNumberFormat="1" applyFont="1" applyBorder="1" applyAlignment="1">
      <alignment horizontal="center" wrapText="1"/>
    </xf>
    <xf numFmtId="0" fontId="33" fillId="0" borderId="1" xfId="0" applyFont="1" applyBorder="1" applyAlignment="1">
      <alignment horizontal="left" wrapText="1" indent="1"/>
    </xf>
    <xf numFmtId="0" fontId="22" fillId="0" borderId="1" xfId="0" applyFont="1" applyBorder="1" applyAlignment="1">
      <alignment horizontal="justify" vertical="top" wrapText="1"/>
    </xf>
    <xf numFmtId="0" fontId="22" fillId="0" borderId="1" xfId="0" applyFont="1" applyBorder="1" applyAlignment="1">
      <alignment vertical="top" wrapText="1"/>
    </xf>
    <xf numFmtId="49" fontId="34" fillId="0" borderId="0" xfId="0" applyNumberFormat="1" applyFont="1" applyAlignment="1">
      <alignment horizontal="center"/>
    </xf>
    <xf numFmtId="49" fontId="22" fillId="0" borderId="0" xfId="0" applyNumberFormat="1" applyFont="1" applyAlignment="1">
      <alignment horizontal="center"/>
    </xf>
    <xf numFmtId="49" fontId="20" fillId="0" borderId="0" xfId="0" applyNumberFormat="1" applyFont="1" applyAlignment="1">
      <alignment horizontal="center"/>
    </xf>
    <xf numFmtId="0" fontId="20" fillId="0" borderId="0" xfId="0" applyFont="1"/>
    <xf numFmtId="167" fontId="0" fillId="0" borderId="0" xfId="1" applyNumberFormat="1" applyFont="1"/>
    <xf numFmtId="49" fontId="38" fillId="0" borderId="1" xfId="0" applyNumberFormat="1" applyFont="1" applyBorder="1" applyAlignment="1">
      <alignment horizontal="center" vertical="top" wrapText="1"/>
    </xf>
    <xf numFmtId="0" fontId="38" fillId="0" borderId="1" xfId="0" applyFont="1" applyBorder="1" applyAlignment="1">
      <alignment horizontal="center" vertical="top" wrapText="1"/>
    </xf>
    <xf numFmtId="0" fontId="37" fillId="7" borderId="1" xfId="0" applyFont="1" applyFill="1" applyBorder="1" applyAlignment="1">
      <alignment horizontal="center" wrapText="1"/>
    </xf>
    <xf numFmtId="0" fontId="37" fillId="7" borderId="1" xfId="0" applyFont="1" applyFill="1" applyBorder="1" applyAlignment="1">
      <alignment horizontal="center" vertical="top" wrapText="1"/>
    </xf>
    <xf numFmtId="167" fontId="37" fillId="7" borderId="1" xfId="1" applyNumberFormat="1" applyFont="1" applyFill="1" applyBorder="1" applyAlignment="1">
      <alignment horizontal="center" vertical="top" wrapText="1"/>
    </xf>
    <xf numFmtId="167" fontId="37" fillId="7" borderId="1" xfId="1" applyNumberFormat="1" applyFont="1" applyFill="1" applyBorder="1" applyAlignment="1">
      <alignment horizontal="center" wrapText="1"/>
    </xf>
    <xf numFmtId="49" fontId="37" fillId="0" borderId="1" xfId="0" applyNumberFormat="1" applyFont="1" applyBorder="1" applyAlignment="1">
      <alignment horizontal="center" vertical="top" wrapText="1"/>
    </xf>
    <xf numFmtId="0" fontId="37" fillId="0" borderId="1" xfId="0" applyFont="1" applyBorder="1" applyAlignment="1">
      <alignment wrapText="1"/>
    </xf>
    <xf numFmtId="0" fontId="37" fillId="0" borderId="1" xfId="0" applyFont="1" applyBorder="1" applyAlignment="1">
      <alignment vertical="top" wrapText="1"/>
    </xf>
    <xf numFmtId="167" fontId="37" fillId="0" borderId="1" xfId="1" applyNumberFormat="1" applyFont="1" applyBorder="1" applyAlignment="1">
      <alignment vertical="top" wrapText="1"/>
    </xf>
    <xf numFmtId="167" fontId="37" fillId="0" borderId="1" xfId="1" applyNumberFormat="1" applyFont="1" applyBorder="1" applyAlignment="1">
      <alignment wrapText="1"/>
    </xf>
    <xf numFmtId="0" fontId="37" fillId="0" borderId="1" xfId="0" applyFont="1" applyBorder="1" applyAlignment="1">
      <alignment horizontal="justify" wrapText="1"/>
    </xf>
    <xf numFmtId="0" fontId="37" fillId="0" borderId="1" xfId="0" applyFont="1" applyBorder="1" applyAlignment="1">
      <alignment horizontal="left" wrapText="1"/>
    </xf>
    <xf numFmtId="49" fontId="38" fillId="0" borderId="1" xfId="0" applyNumberFormat="1" applyFont="1" applyBorder="1" applyAlignment="1">
      <alignment horizontal="center" wrapText="1"/>
    </xf>
    <xf numFmtId="0" fontId="38" fillId="0" borderId="1" xfId="0" applyFont="1" applyBorder="1" applyAlignment="1">
      <alignment horizontal="left" wrapText="1"/>
    </xf>
    <xf numFmtId="0" fontId="37" fillId="7" borderId="1" xfId="0" applyFont="1" applyFill="1" applyBorder="1" applyAlignment="1">
      <alignment wrapText="1"/>
    </xf>
    <xf numFmtId="167" fontId="37" fillId="7" borderId="1" xfId="1" applyNumberFormat="1" applyFont="1" applyFill="1" applyBorder="1" applyAlignment="1">
      <alignment vertical="top" wrapText="1"/>
    </xf>
    <xf numFmtId="167" fontId="37" fillId="7" borderId="1" xfId="1" applyNumberFormat="1" applyFont="1" applyFill="1" applyBorder="1" applyAlignment="1">
      <alignment wrapText="1"/>
    </xf>
    <xf numFmtId="0" fontId="37" fillId="0" borderId="1" xfId="0" applyFont="1" applyBorder="1" applyAlignment="1">
      <alignment horizontal="left" wrapText="1" indent="1"/>
    </xf>
    <xf numFmtId="49" fontId="37" fillId="0" borderId="0" xfId="0" applyNumberFormat="1" applyFont="1" applyAlignment="1">
      <alignment horizontal="left"/>
    </xf>
    <xf numFmtId="167" fontId="0" fillId="0" borderId="0" xfId="1" applyNumberFormat="1" applyFont="1" applyAlignment="1"/>
    <xf numFmtId="0" fontId="39" fillId="0" borderId="0" xfId="0" applyFont="1" applyAlignment="1">
      <alignment vertical="center"/>
    </xf>
    <xf numFmtId="0" fontId="39" fillId="0" borderId="0" xfId="0" applyFont="1"/>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39" fillId="0" borderId="1" xfId="0" applyFont="1" applyBorder="1" applyAlignment="1">
      <alignment vertical="center"/>
    </xf>
    <xf numFmtId="0" fontId="39" fillId="0" borderId="1" xfId="0" applyFont="1" applyBorder="1"/>
    <xf numFmtId="0" fontId="37" fillId="0" borderId="0" xfId="0" applyFont="1" applyAlignment="1">
      <alignment vertical="center"/>
    </xf>
    <xf numFmtId="0" fontId="37" fillId="0" borderId="0" xfId="0" applyFont="1"/>
    <xf numFmtId="0" fontId="39" fillId="0" borderId="10" xfId="0" applyFont="1" applyBorder="1" applyAlignment="1">
      <alignment vertical="center"/>
    </xf>
    <xf numFmtId="0" fontId="39" fillId="0" borderId="10" xfId="0" applyFont="1" applyBorder="1"/>
    <xf numFmtId="0" fontId="37" fillId="0" borderId="19" xfId="0" applyFont="1" applyBorder="1" applyAlignment="1">
      <alignment vertical="center"/>
    </xf>
    <xf numFmtId="0" fontId="37" fillId="0" borderId="19" xfId="0" applyFont="1" applyBorder="1"/>
    <xf numFmtId="0" fontId="37" fillId="0" borderId="1" xfId="0" applyFont="1" applyBorder="1" applyAlignment="1">
      <alignment vertical="center"/>
    </xf>
    <xf numFmtId="0" fontId="37" fillId="0" borderId="1" xfId="0" applyFont="1" applyBorder="1" applyAlignment="1">
      <alignment horizontal="center" vertical="center"/>
    </xf>
    <xf numFmtId="0" fontId="37" fillId="0" borderId="4" xfId="0" applyFont="1" applyBorder="1" applyAlignment="1">
      <alignment vertical="center"/>
    </xf>
    <xf numFmtId="0" fontId="37" fillId="0" borderId="1" xfId="0" applyFont="1" applyBorder="1" applyAlignment="1">
      <alignment horizontal="center" vertical="center" wrapText="1"/>
    </xf>
    <xf numFmtId="0" fontId="37" fillId="0" borderId="1" xfId="0" applyFont="1" applyBorder="1"/>
    <xf numFmtId="0" fontId="37" fillId="0" borderId="18" xfId="0" applyFont="1" applyBorder="1" applyAlignment="1">
      <alignment vertical="center"/>
    </xf>
    <xf numFmtId="0" fontId="37" fillId="0" borderId="18" xfId="0" applyFont="1" applyBorder="1"/>
    <xf numFmtId="0" fontId="24" fillId="0" borderId="0" xfId="0" applyFont="1" applyAlignment="1">
      <alignment horizontal="center" vertical="center"/>
    </xf>
    <xf numFmtId="0" fontId="39" fillId="0" borderId="18" xfId="0" applyFont="1" applyBorder="1" applyAlignment="1">
      <alignment vertical="center"/>
    </xf>
    <xf numFmtId="0" fontId="39" fillId="0" borderId="18" xfId="0" applyFont="1" applyBorder="1"/>
    <xf numFmtId="0" fontId="39" fillId="0" borderId="19" xfId="0" applyFont="1" applyBorder="1" applyAlignment="1">
      <alignment vertical="center"/>
    </xf>
    <xf numFmtId="0" fontId="39" fillId="0" borderId="19" xfId="0" applyFont="1" applyBorder="1"/>
    <xf numFmtId="0" fontId="39" fillId="0" borderId="4" xfId="0" applyFont="1" applyBorder="1" applyAlignment="1">
      <alignment vertical="center"/>
    </xf>
    <xf numFmtId="0" fontId="41" fillId="0" borderId="0" xfId="0" applyFont="1" applyAlignment="1">
      <alignment vertical="center"/>
    </xf>
    <xf numFmtId="0" fontId="41" fillId="0" borderId="0" xfId="0" applyFont="1"/>
    <xf numFmtId="0" fontId="44" fillId="0" borderId="0" xfId="0" applyFont="1"/>
    <xf numFmtId="167" fontId="39" fillId="0" borderId="1" xfId="1" applyNumberFormat="1" applyFont="1" applyBorder="1"/>
    <xf numFmtId="0" fontId="0" fillId="0" borderId="0" xfId="0" applyAlignment="1">
      <alignment horizontal="center" vertical="center"/>
    </xf>
    <xf numFmtId="0" fontId="46" fillId="0" borderId="1" xfId="0" applyFont="1" applyBorder="1" applyAlignment="1">
      <alignment horizontal="center" vertical="center" wrapText="1"/>
    </xf>
    <xf numFmtId="49" fontId="47" fillId="0" borderId="1" xfId="0" applyNumberFormat="1" applyFont="1" applyBorder="1" applyAlignment="1">
      <alignment horizontal="center" vertical="center" wrapText="1"/>
    </xf>
    <xf numFmtId="0" fontId="47" fillId="0" borderId="1" xfId="0" applyFont="1" applyBorder="1" applyAlignment="1">
      <alignment wrapText="1"/>
    </xf>
    <xf numFmtId="0" fontId="46" fillId="0" borderId="1" xfId="0" applyFont="1" applyBorder="1" applyAlignment="1">
      <alignment wrapText="1"/>
    </xf>
    <xf numFmtId="0" fontId="46" fillId="0" borderId="1" xfId="0" applyFont="1" applyBorder="1" applyAlignment="1">
      <alignment vertical="top" wrapText="1"/>
    </xf>
    <xf numFmtId="0" fontId="46" fillId="0" borderId="1" xfId="0" applyFont="1" applyBorder="1" applyAlignment="1">
      <alignment textRotation="90" wrapText="1"/>
    </xf>
    <xf numFmtId="49" fontId="46" fillId="0" borderId="1" xfId="0" applyNumberFormat="1" applyFont="1" applyBorder="1" applyAlignment="1">
      <alignment horizontal="center" vertical="center" wrapText="1"/>
    </xf>
    <xf numFmtId="0" fontId="46" fillId="0" borderId="1" xfId="0" applyFont="1" applyBorder="1" applyAlignment="1">
      <alignment vertical="center" wrapText="1"/>
    </xf>
    <xf numFmtId="0" fontId="46" fillId="0" borderId="1" xfId="0" applyFont="1" applyBorder="1" applyAlignment="1">
      <alignment horizontal="left" vertical="center" wrapText="1"/>
    </xf>
    <xf numFmtId="0" fontId="47" fillId="0" borderId="1" xfId="0" applyFont="1" applyBorder="1" applyAlignment="1">
      <alignment vertical="center" wrapText="1"/>
    </xf>
    <xf numFmtId="0" fontId="47" fillId="0" borderId="1" xfId="0" applyFont="1" applyBorder="1" applyAlignment="1">
      <alignment horizontal="center" vertical="center" wrapText="1"/>
    </xf>
    <xf numFmtId="0" fontId="46" fillId="0" borderId="0" xfId="0" applyFont="1"/>
    <xf numFmtId="0" fontId="46" fillId="0" borderId="1" xfId="0" applyFont="1" applyBorder="1"/>
    <xf numFmtId="0" fontId="47" fillId="0" borderId="1" xfId="0" applyFont="1" applyBorder="1" applyAlignment="1">
      <alignment horizontal="left" wrapText="1"/>
    </xf>
    <xf numFmtId="49" fontId="0" fillId="0" borderId="0" xfId="0" applyNumberFormat="1" applyAlignment="1">
      <alignment horizontal="center" vertical="center"/>
    </xf>
    <xf numFmtId="167" fontId="22" fillId="0" borderId="1" xfId="1" applyNumberFormat="1" applyFont="1" applyBorder="1" applyAlignment="1">
      <alignment horizontal="center" vertical="center" wrapText="1"/>
    </xf>
    <xf numFmtId="167" fontId="22" fillId="0" borderId="1" xfId="1" applyNumberFormat="1" applyFont="1" applyBorder="1" applyAlignment="1">
      <alignment horizontal="center" vertical="center"/>
    </xf>
    <xf numFmtId="167" fontId="22" fillId="0" borderId="1" xfId="1" applyNumberFormat="1" applyFont="1" applyBorder="1" applyAlignment="1">
      <alignment wrapText="1"/>
    </xf>
    <xf numFmtId="167" fontId="22" fillId="0" borderId="1" xfId="1" applyNumberFormat="1" applyFont="1" applyBorder="1" applyAlignment="1">
      <alignment vertical="top" wrapText="1"/>
    </xf>
    <xf numFmtId="167" fontId="22" fillId="0" borderId="0" xfId="1" applyNumberFormat="1" applyFont="1"/>
    <xf numFmtId="167" fontId="20" fillId="0" borderId="0" xfId="1" applyNumberFormat="1" applyFont="1"/>
    <xf numFmtId="167" fontId="22" fillId="0" borderId="1" xfId="1" applyNumberFormat="1" applyFont="1" applyBorder="1" applyAlignment="1">
      <alignment horizontal="justify" vertical="top" wrapText="1"/>
    </xf>
    <xf numFmtId="43" fontId="0" fillId="0" borderId="0" xfId="0" applyNumberFormat="1"/>
    <xf numFmtId="43" fontId="11" fillId="0" borderId="0" xfId="0" applyNumberFormat="1" applyFont="1" applyAlignment="1">
      <alignment vertical="center"/>
    </xf>
    <xf numFmtId="0" fontId="21" fillId="0" borderId="5" xfId="2" applyFont="1" applyBorder="1" applyAlignment="1">
      <alignment horizontal="center" vertical="center" wrapText="1"/>
    </xf>
    <xf numFmtId="0" fontId="22" fillId="0" borderId="1" xfId="0" applyFont="1" applyBorder="1" applyAlignment="1">
      <alignment horizontal="center"/>
    </xf>
    <xf numFmtId="0" fontId="22" fillId="0" borderId="1" xfId="0" applyFont="1" applyBorder="1" applyAlignment="1">
      <alignment horizontal="center" vertical="center"/>
    </xf>
    <xf numFmtId="0" fontId="21" fillId="0" borderId="1" xfId="2" applyFont="1" applyBorder="1" applyAlignment="1">
      <alignment horizontal="center" vertical="center" wrapText="1"/>
    </xf>
    <xf numFmtId="0" fontId="22" fillId="0" borderId="4" xfId="0" applyFont="1" applyBorder="1"/>
    <xf numFmtId="0" fontId="22" fillId="0" borderId="0" xfId="0" applyFont="1" applyAlignment="1">
      <alignment horizontal="center" vertical="center"/>
    </xf>
    <xf numFmtId="0" fontId="8" fillId="0" borderId="0" xfId="2" applyFont="1" applyAlignment="1">
      <alignment horizontal="center" vertical="center"/>
    </xf>
    <xf numFmtId="0" fontId="21" fillId="0" borderId="0" xfId="2" applyFont="1" applyAlignment="1">
      <alignment horizontal="left" vertical="center"/>
    </xf>
    <xf numFmtId="169" fontId="22" fillId="0" borderId="0" xfId="1" applyNumberFormat="1" applyFont="1" applyAlignment="1">
      <alignment horizontal="center" vertical="center"/>
    </xf>
    <xf numFmtId="43" fontId="22" fillId="0" borderId="1" xfId="0" applyNumberFormat="1" applyFont="1" applyBorder="1"/>
    <xf numFmtId="0" fontId="22" fillId="0" borderId="7" xfId="0" applyFont="1" applyBorder="1" applyAlignment="1">
      <alignment horizontal="center" vertical="center" wrapText="1"/>
    </xf>
    <xf numFmtId="0" fontId="22" fillId="0" borderId="1" xfId="0" applyFont="1" applyBorder="1" applyAlignment="1">
      <alignment vertical="center" wrapText="1"/>
    </xf>
    <xf numFmtId="0" fontId="8" fillId="0" borderId="5" xfId="2" applyFont="1" applyBorder="1" applyAlignment="1">
      <alignment horizontal="center" vertical="center" wrapText="1"/>
    </xf>
    <xf numFmtId="0" fontId="22" fillId="0" borderId="1" xfId="0" applyFont="1" applyBorder="1" applyAlignment="1">
      <alignment horizontal="left" vertical="center"/>
    </xf>
    <xf numFmtId="0" fontId="22" fillId="0" borderId="0" xfId="0" applyFont="1" applyAlignment="1">
      <alignment vertical="center" wrapText="1"/>
    </xf>
    <xf numFmtId="0" fontId="22" fillId="0" borderId="0" xfId="0" applyFont="1" applyAlignment="1">
      <alignment vertical="center"/>
    </xf>
    <xf numFmtId="0" fontId="22" fillId="0" borderId="1" xfId="0" applyFont="1" applyBorder="1" applyAlignment="1">
      <alignmen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43" fontId="22" fillId="0" borderId="0" xfId="1" applyFont="1"/>
    <xf numFmtId="49" fontId="22" fillId="0" borderId="0" xfId="0" applyNumberFormat="1" applyFont="1" applyAlignment="1">
      <alignment horizontal="center" vertical="center"/>
    </xf>
    <xf numFmtId="0" fontId="22" fillId="0" borderId="10" xfId="0" applyFont="1" applyBorder="1"/>
    <xf numFmtId="0" fontId="22" fillId="0" borderId="3" xfId="0" applyFont="1" applyBorder="1"/>
    <xf numFmtId="0" fontId="33" fillId="0" borderId="3" xfId="0" applyFont="1" applyBorder="1"/>
    <xf numFmtId="167" fontId="22" fillId="0" borderId="0" xfId="0" applyNumberFormat="1" applyFont="1"/>
    <xf numFmtId="0" fontId="11" fillId="0" borderId="1" xfId="0" applyFont="1" applyBorder="1" applyAlignment="1">
      <alignment horizontal="center" vertical="center" wrapText="1"/>
    </xf>
    <xf numFmtId="0" fontId="11" fillId="0" borderId="1" xfId="0" applyFont="1" applyBorder="1" applyAlignment="1">
      <alignment vertical="center"/>
    </xf>
    <xf numFmtId="0" fontId="8" fillId="0" borderId="0" xfId="0" applyFont="1" applyAlignment="1">
      <alignment horizontal="center"/>
    </xf>
    <xf numFmtId="0" fontId="50" fillId="0" borderId="0" xfId="0" applyFont="1" applyAlignment="1">
      <alignment horizontal="center"/>
    </xf>
    <xf numFmtId="0" fontId="51" fillId="0" borderId="0" xfId="0" applyFont="1"/>
    <xf numFmtId="0" fontId="52" fillId="0" borderId="0" xfId="0" applyFont="1" applyAlignment="1">
      <alignment horizontal="center"/>
    </xf>
    <xf numFmtId="0" fontId="52" fillId="0" borderId="0" xfId="0" applyFont="1"/>
    <xf numFmtId="0" fontId="52" fillId="0" borderId="0" xfId="0" applyFont="1" applyAlignment="1">
      <alignment horizontal="left" vertical="center" wrapText="1"/>
    </xf>
    <xf numFmtId="0" fontId="51" fillId="0" borderId="0" xfId="0" applyFont="1" applyAlignment="1">
      <alignment horizontal="center" vertical="center" wrapText="1"/>
    </xf>
    <xf numFmtId="0" fontId="52" fillId="0" borderId="0" xfId="0" applyFont="1" applyAlignment="1">
      <alignment horizontal="justify"/>
    </xf>
    <xf numFmtId="0" fontId="56" fillId="0" borderId="0" xfId="0" applyFont="1"/>
    <xf numFmtId="167" fontId="11" fillId="0" borderId="1" xfId="1" applyNumberFormat="1" applyFont="1" applyBorder="1" applyAlignment="1">
      <alignment horizontal="center" vertical="center" wrapText="1"/>
    </xf>
    <xf numFmtId="0" fontId="11" fillId="0" borderId="4" xfId="0" applyFont="1" applyBorder="1" applyAlignment="1">
      <alignment horizontal="center" vertical="center" wrapText="1"/>
    </xf>
    <xf numFmtId="170" fontId="12" fillId="0" borderId="1" xfId="3" applyNumberFormat="1" applyFont="1" applyBorder="1" applyAlignment="1">
      <alignment vertical="center"/>
    </xf>
    <xf numFmtId="170" fontId="12" fillId="0" borderId="1" xfId="3" applyNumberFormat="1" applyFont="1" applyBorder="1" applyAlignment="1">
      <alignment horizontal="center" vertical="center"/>
    </xf>
    <xf numFmtId="170" fontId="13" fillId="0" borderId="1" xfId="3" applyNumberFormat="1" applyFont="1" applyBorder="1" applyAlignment="1">
      <alignment vertical="center" wrapText="1"/>
    </xf>
    <xf numFmtId="170" fontId="11" fillId="0" borderId="1" xfId="3" applyNumberFormat="1" applyFont="1" applyBorder="1" applyAlignment="1">
      <alignment vertical="center"/>
    </xf>
    <xf numFmtId="170" fontId="12" fillId="0" borderId="1" xfId="3" applyNumberFormat="1" applyFont="1" applyBorder="1" applyAlignment="1">
      <alignment vertical="center" wrapText="1"/>
    </xf>
    <xf numFmtId="0" fontId="12" fillId="0" borderId="0" xfId="0" applyFont="1" applyAlignment="1">
      <alignment wrapText="1"/>
    </xf>
    <xf numFmtId="170" fontId="23" fillId="0" borderId="1" xfId="3" applyNumberFormat="1" applyFont="1" applyBorder="1" applyAlignment="1">
      <alignment vertical="center" wrapText="1"/>
    </xf>
    <xf numFmtId="167" fontId="8" fillId="0" borderId="9" xfId="0" applyNumberFormat="1" applyFont="1" applyBorder="1"/>
    <xf numFmtId="167" fontId="12" fillId="0" borderId="0" xfId="1" applyNumberFormat="1" applyFont="1" applyBorder="1" applyAlignment="1"/>
    <xf numFmtId="167" fontId="12" fillId="0" borderId="0" xfId="1" applyNumberFormat="1" applyFont="1" applyAlignment="1"/>
    <xf numFmtId="0" fontId="13" fillId="0" borderId="0" xfId="0" applyFont="1" applyAlignment="1">
      <alignment horizontal="center"/>
    </xf>
    <xf numFmtId="166" fontId="12" fillId="0" borderId="0" xfId="0" applyNumberFormat="1" applyFont="1"/>
    <xf numFmtId="170" fontId="22" fillId="0" borderId="1" xfId="3" applyNumberFormat="1" applyFont="1" applyBorder="1" applyAlignment="1">
      <alignment horizontal="center" vertical="center"/>
    </xf>
    <xf numFmtId="170" fontId="22" fillId="0" borderId="1" xfId="3" applyNumberFormat="1" applyFont="1" applyBorder="1"/>
    <xf numFmtId="0" fontId="58" fillId="0" borderId="0" xfId="0" applyFont="1"/>
    <xf numFmtId="0" fontId="58" fillId="0" borderId="0" xfId="0" applyFont="1" applyAlignment="1">
      <alignment horizontal="center"/>
    </xf>
    <xf numFmtId="0" fontId="59" fillId="0" borderId="5" xfId="2" applyFont="1" applyBorder="1" applyAlignment="1">
      <alignment horizontal="center" vertical="center" wrapText="1"/>
    </xf>
    <xf numFmtId="0" fontId="58" fillId="0" borderId="1" xfId="0" applyFont="1" applyBorder="1" applyAlignment="1">
      <alignment horizontal="center"/>
    </xf>
    <xf numFmtId="0" fontId="56" fillId="0" borderId="1" xfId="2" applyFont="1" applyBorder="1" applyAlignment="1">
      <alignment horizontal="center" vertical="center" wrapText="1"/>
    </xf>
    <xf numFmtId="0" fontId="58" fillId="0" borderId="4" xfId="0" applyFont="1" applyBorder="1"/>
    <xf numFmtId="0" fontId="58" fillId="0" borderId="0" xfId="0" applyFont="1" applyAlignment="1">
      <alignment wrapText="1"/>
    </xf>
    <xf numFmtId="0" fontId="58" fillId="0" borderId="1" xfId="0" applyFont="1" applyBorder="1" applyAlignment="1">
      <alignment horizontal="center" wrapText="1"/>
    </xf>
    <xf numFmtId="0" fontId="58" fillId="0" borderId="1" xfId="0" applyFont="1" applyBorder="1" applyAlignment="1">
      <alignment horizontal="center" vertical="center" wrapText="1"/>
    </xf>
    <xf numFmtId="0" fontId="58" fillId="0" borderId="1" xfId="0" applyFont="1" applyBorder="1" applyAlignment="1">
      <alignment horizontal="center" vertical="center"/>
    </xf>
    <xf numFmtId="0" fontId="58" fillId="0" borderId="1" xfId="0" applyFont="1" applyBorder="1"/>
    <xf numFmtId="170" fontId="58" fillId="0" borderId="1" xfId="3" applyNumberFormat="1" applyFont="1" applyBorder="1" applyAlignment="1">
      <alignment wrapText="1"/>
    </xf>
    <xf numFmtId="170" fontId="58" fillId="0" borderId="1" xfId="3" applyNumberFormat="1" applyFont="1" applyBorder="1"/>
    <xf numFmtId="49" fontId="58" fillId="0" borderId="1" xfId="0" applyNumberFormat="1" applyFont="1" applyBorder="1" applyAlignment="1">
      <alignment horizontal="center"/>
    </xf>
    <xf numFmtId="0" fontId="58" fillId="0" borderId="0" xfId="0" applyFont="1" applyAlignment="1">
      <alignment vertical="top"/>
    </xf>
    <xf numFmtId="0" fontId="58" fillId="0" borderId="0" xfId="0" applyFont="1" applyAlignment="1">
      <alignment horizontal="left"/>
    </xf>
    <xf numFmtId="0" fontId="59" fillId="0" borderId="0" xfId="2" applyFont="1" applyAlignment="1">
      <alignment horizontal="left"/>
    </xf>
    <xf numFmtId="0" fontId="56" fillId="0" borderId="0" xfId="2" applyFont="1"/>
    <xf numFmtId="0" fontId="58" fillId="4" borderId="0" xfId="0" applyFont="1" applyFill="1" applyAlignment="1">
      <alignment horizontal="center"/>
    </xf>
    <xf numFmtId="0" fontId="60" fillId="4" borderId="0" xfId="0" applyFont="1" applyFill="1"/>
    <xf numFmtId="0" fontId="58" fillId="4" borderId="0" xfId="0" applyFont="1" applyFill="1"/>
    <xf numFmtId="0" fontId="58" fillId="0" borderId="4" xfId="0" applyFont="1" applyBorder="1" applyAlignment="1">
      <alignment wrapText="1"/>
    </xf>
    <xf numFmtId="0" fontId="58" fillId="0" borderId="1" xfId="0" applyFont="1" applyBorder="1" applyAlignment="1">
      <alignment horizontal="left" wrapText="1"/>
    </xf>
    <xf numFmtId="167" fontId="39" fillId="0" borderId="1" xfId="0" applyNumberFormat="1" applyFont="1" applyBorder="1"/>
    <xf numFmtId="165" fontId="39" fillId="0" borderId="4" xfId="3" applyFont="1" applyBorder="1" applyAlignment="1">
      <alignment vertical="center"/>
    </xf>
    <xf numFmtId="170" fontId="39" fillId="0" borderId="1" xfId="3" applyNumberFormat="1" applyFont="1" applyBorder="1" applyAlignment="1">
      <alignment vertical="center"/>
    </xf>
    <xf numFmtId="165" fontId="12" fillId="0" borderId="1" xfId="3" applyFont="1" applyBorder="1" applyAlignment="1">
      <alignment vertical="center"/>
    </xf>
    <xf numFmtId="165" fontId="11" fillId="0" borderId="1" xfId="3" applyFont="1" applyBorder="1" applyAlignment="1">
      <alignment vertical="center"/>
    </xf>
    <xf numFmtId="43" fontId="37" fillId="0" borderId="1" xfId="1" applyFont="1" applyBorder="1" applyAlignment="1">
      <alignment wrapText="1"/>
    </xf>
    <xf numFmtId="43" fontId="12" fillId="2" borderId="1" xfId="1" applyFont="1" applyFill="1" applyBorder="1" applyAlignment="1">
      <alignment horizontal="center" vertical="top"/>
    </xf>
    <xf numFmtId="43" fontId="11" fillId="2" borderId="1" xfId="1" applyFont="1" applyFill="1" applyBorder="1" applyAlignment="1">
      <alignment horizontal="center" vertical="center"/>
    </xf>
    <xf numFmtId="43" fontId="11" fillId="2" borderId="0" xfId="1" applyFont="1" applyFill="1" applyBorder="1" applyAlignment="1">
      <alignment vertical="center"/>
    </xf>
    <xf numFmtId="43" fontId="11" fillId="2" borderId="1" xfId="1" applyFont="1" applyFill="1" applyBorder="1" applyAlignment="1">
      <alignment horizontal="center" vertical="top"/>
    </xf>
    <xf numFmtId="43" fontId="19" fillId="0" borderId="1" xfId="1" applyFont="1" applyBorder="1" applyAlignment="1">
      <alignment horizontal="center" vertical="center"/>
    </xf>
    <xf numFmtId="167" fontId="37" fillId="0" borderId="1" xfId="1" applyNumberFormat="1" applyFont="1" applyBorder="1"/>
    <xf numFmtId="43" fontId="22" fillId="0" borderId="1" xfId="1" applyFont="1" applyBorder="1"/>
    <xf numFmtId="165" fontId="58" fillId="0" borderId="1" xfId="3" applyFont="1" applyBorder="1"/>
    <xf numFmtId="0" fontId="8" fillId="0" borderId="3" xfId="0" applyFont="1" applyBorder="1" applyAlignment="1">
      <alignment horizontal="center" vertical="center"/>
    </xf>
    <xf numFmtId="43" fontId="8" fillId="0" borderId="0" xfId="1" applyFont="1" applyAlignment="1">
      <alignment horizontal="center"/>
    </xf>
    <xf numFmtId="43" fontId="64" fillId="0" borderId="1" xfId="1" applyFont="1" applyBorder="1" applyAlignment="1">
      <alignment horizontal="right" vertical="center" wrapText="1" readingOrder="1"/>
    </xf>
    <xf numFmtId="43" fontId="21" fillId="0" borderId="8" xfId="1" applyFont="1" applyBorder="1" applyAlignment="1"/>
    <xf numFmtId="43" fontId="65" fillId="0" borderId="1" xfId="1" applyFont="1" applyBorder="1" applyAlignment="1">
      <alignment vertical="center"/>
    </xf>
    <xf numFmtId="43" fontId="12" fillId="0" borderId="1" xfId="1" applyFont="1" applyBorder="1" applyAlignment="1">
      <alignment vertical="center"/>
    </xf>
    <xf numFmtId="43" fontId="12" fillId="0" borderId="6" xfId="1" applyFont="1" applyBorder="1" applyAlignment="1">
      <alignment vertical="center"/>
    </xf>
    <xf numFmtId="43" fontId="11" fillId="0" borderId="8" xfId="1" applyFont="1" applyBorder="1" applyAlignment="1">
      <alignment vertical="center"/>
    </xf>
    <xf numFmtId="43" fontId="12" fillId="0" borderId="7" xfId="1" applyFont="1" applyBorder="1" applyAlignment="1">
      <alignment vertical="center"/>
    </xf>
    <xf numFmtId="43" fontId="11" fillId="0" borderId="1" xfId="1" applyFont="1" applyBorder="1" applyAlignment="1">
      <alignment vertical="center"/>
    </xf>
    <xf numFmtId="43" fontId="63" fillId="0" borderId="1" xfId="1" applyFont="1" applyBorder="1" applyAlignment="1">
      <alignment horizontal="right" vertical="center" wrapText="1" readingOrder="1"/>
    </xf>
    <xf numFmtId="43" fontId="63" fillId="0" borderId="23" xfId="1" applyFont="1" applyBorder="1" applyAlignment="1">
      <alignment horizontal="right" vertical="center" wrapText="1" readingOrder="1"/>
    </xf>
    <xf numFmtId="43" fontId="13" fillId="0" borderId="1" xfId="1" applyFont="1" applyBorder="1" applyAlignment="1">
      <alignment vertical="center"/>
    </xf>
    <xf numFmtId="43" fontId="16" fillId="0" borderId="6" xfId="1" applyFont="1" applyBorder="1" applyAlignment="1">
      <alignment vertical="center"/>
    </xf>
    <xf numFmtId="43" fontId="11" fillId="0" borderId="6" xfId="1" applyFont="1" applyBorder="1" applyAlignment="1">
      <alignment vertical="center"/>
    </xf>
    <xf numFmtId="43" fontId="16" fillId="0" borderId="14" xfId="1" applyFont="1" applyBorder="1" applyAlignment="1">
      <alignment vertical="center"/>
    </xf>
    <xf numFmtId="43" fontId="62" fillId="0" borderId="1" xfId="1" applyFont="1" applyBorder="1" applyAlignment="1">
      <alignment horizontal="right" vertical="center" wrapText="1" readingOrder="1"/>
    </xf>
    <xf numFmtId="43" fontId="62" fillId="0" borderId="21" xfId="1" applyFont="1" applyBorder="1" applyAlignment="1">
      <alignment horizontal="right" vertical="center" wrapText="1" readingOrder="1"/>
    </xf>
    <xf numFmtId="43" fontId="12" fillId="2" borderId="6" xfId="1" applyFont="1" applyFill="1" applyBorder="1" applyAlignment="1">
      <alignment vertical="center"/>
    </xf>
    <xf numFmtId="43" fontId="12" fillId="0" borderId="1" xfId="1" applyFont="1" applyBorder="1" applyAlignment="1">
      <alignment horizontal="center" vertical="center"/>
    </xf>
    <xf numFmtId="43" fontId="12" fillId="0" borderId="4" xfId="1" applyFont="1" applyBorder="1" applyAlignment="1">
      <alignment vertical="center" wrapText="1"/>
    </xf>
    <xf numFmtId="43" fontId="11" fillId="0" borderId="7" xfId="1" applyFont="1" applyBorder="1" applyAlignment="1">
      <alignment horizontal="center" vertical="center"/>
    </xf>
    <xf numFmtId="43" fontId="16" fillId="0" borderId="1" xfId="1" applyFont="1" applyBorder="1" applyAlignment="1">
      <alignment horizontal="center" vertical="center"/>
    </xf>
    <xf numFmtId="43" fontId="11" fillId="0" borderId="1" xfId="1" applyFont="1" applyBorder="1" applyAlignment="1">
      <alignment horizontal="center" vertical="center"/>
    </xf>
    <xf numFmtId="43" fontId="12" fillId="0" borderId="4" xfId="1" applyFont="1" applyBorder="1" applyAlignment="1">
      <alignment horizontal="center" vertical="center" wrapText="1"/>
    </xf>
    <xf numFmtId="43" fontId="12" fillId="2" borderId="1" xfId="1" applyFont="1" applyFill="1" applyBorder="1" applyAlignment="1">
      <alignment horizontal="center" vertical="center"/>
    </xf>
    <xf numFmtId="43" fontId="12" fillId="2" borderId="1" xfId="1" applyFont="1" applyFill="1" applyBorder="1" applyAlignment="1">
      <alignment vertical="center"/>
    </xf>
    <xf numFmtId="43" fontId="11" fillId="0" borderId="4" xfId="1" applyFont="1" applyBorder="1" applyAlignment="1">
      <alignment vertical="center" wrapText="1"/>
    </xf>
    <xf numFmtId="43" fontId="11" fillId="2" borderId="1" xfId="1" applyFont="1" applyFill="1" applyBorder="1" applyAlignment="1">
      <alignment vertical="center"/>
    </xf>
    <xf numFmtId="43" fontId="8" fillId="0" borderId="1" xfId="1" applyFont="1" applyBorder="1" applyAlignment="1">
      <alignment horizontal="center" vertical="center"/>
    </xf>
    <xf numFmtId="43" fontId="8" fillId="0" borderId="4" xfId="1" applyFont="1" applyBorder="1" applyAlignment="1">
      <alignment horizontal="center" vertical="center"/>
    </xf>
    <xf numFmtId="43" fontId="8" fillId="0" borderId="13" xfId="1" applyFont="1" applyBorder="1" applyAlignment="1">
      <alignment horizontal="center" vertical="center"/>
    </xf>
    <xf numFmtId="43" fontId="8" fillId="0" borderId="5" xfId="1" applyFont="1" applyBorder="1" applyAlignment="1">
      <alignment horizontal="center" vertical="center"/>
    </xf>
    <xf numFmtId="43" fontId="8" fillId="0" borderId="6" xfId="1" applyFont="1" applyBorder="1" applyAlignment="1">
      <alignment horizontal="center" vertical="center"/>
    </xf>
    <xf numFmtId="43" fontId="8" fillId="0" borderId="11" xfId="1" applyFont="1" applyBorder="1" applyAlignment="1">
      <alignment horizontal="center" vertical="center"/>
    </xf>
    <xf numFmtId="43" fontId="8" fillId="2" borderId="7" xfId="1" applyFont="1" applyFill="1" applyBorder="1" applyAlignment="1">
      <alignment horizontal="center" vertical="center"/>
    </xf>
    <xf numFmtId="43" fontId="8" fillId="2" borderId="1" xfId="1" applyFont="1" applyFill="1" applyBorder="1" applyAlignment="1">
      <alignment horizontal="center" vertical="center"/>
    </xf>
    <xf numFmtId="43" fontId="8" fillId="0" borderId="4" xfId="1" applyFont="1" applyBorder="1" applyAlignment="1">
      <alignment horizontal="center" vertical="center" wrapText="1"/>
    </xf>
    <xf numFmtId="43" fontId="5" fillId="0" borderId="1" xfId="1" applyFont="1" applyBorder="1"/>
    <xf numFmtId="43" fontId="8" fillId="2" borderId="6" xfId="1" applyFont="1" applyFill="1" applyBorder="1" applyAlignment="1">
      <alignment horizontal="center" vertical="center"/>
    </xf>
    <xf numFmtId="43" fontId="21" fillId="0" borderId="8" xfId="1" applyFont="1" applyBorder="1" applyAlignment="1">
      <alignment horizontal="center" vertical="center"/>
    </xf>
    <xf numFmtId="43" fontId="8" fillId="0" borderId="7" xfId="1" applyFont="1" applyBorder="1" applyAlignment="1">
      <alignment horizontal="center" vertical="center"/>
    </xf>
    <xf numFmtId="43" fontId="24" fillId="0" borderId="4" xfId="1" applyFont="1" applyBorder="1"/>
    <xf numFmtId="43" fontId="61" fillId="0" borderId="1" xfId="1" applyFont="1" applyBorder="1" applyAlignment="1">
      <alignment horizontal="right" vertical="center" readingOrder="1"/>
    </xf>
    <xf numFmtId="43" fontId="61" fillId="0" borderId="22" xfId="1" applyFont="1" applyBorder="1" applyAlignment="1">
      <alignment horizontal="right" vertical="center" readingOrder="1"/>
    </xf>
    <xf numFmtId="43" fontId="21" fillId="0" borderId="1" xfId="1" applyFont="1" applyBorder="1" applyAlignment="1">
      <alignment horizontal="center"/>
    </xf>
    <xf numFmtId="43" fontId="21" fillId="0" borderId="8" xfId="1" applyFont="1" applyBorder="1" applyAlignment="1">
      <alignment horizontal="center"/>
    </xf>
    <xf numFmtId="43" fontId="21" fillId="0" borderId="1" xfId="1" applyFont="1" applyBorder="1" applyAlignment="1"/>
    <xf numFmtId="43" fontId="22" fillId="0" borderId="1" xfId="1" applyFont="1" applyBorder="1" applyAlignment="1">
      <alignment wrapText="1"/>
    </xf>
    <xf numFmtId="43" fontId="22" fillId="0" borderId="1" xfId="1" applyFont="1" applyBorder="1" applyAlignment="1">
      <alignment vertical="top" wrapText="1"/>
    </xf>
    <xf numFmtId="43" fontId="22" fillId="0" borderId="1" xfId="1" applyFont="1" applyBorder="1" applyAlignment="1">
      <alignment horizontal="justify" vertical="top" wrapText="1"/>
    </xf>
    <xf numFmtId="43" fontId="37" fillId="0" borderId="1" xfId="1" applyFont="1" applyBorder="1" applyAlignment="1">
      <alignment vertical="center"/>
    </xf>
    <xf numFmtId="43" fontId="37" fillId="0" borderId="1" xfId="0" applyNumberFormat="1" applyFont="1" applyBorder="1" applyAlignment="1">
      <alignment vertical="center"/>
    </xf>
    <xf numFmtId="43" fontId="64" fillId="0" borderId="21" xfId="1" applyFont="1" applyBorder="1" applyAlignment="1">
      <alignment horizontal="right" vertical="center" wrapText="1" readingOrder="1"/>
    </xf>
    <xf numFmtId="43" fontId="12" fillId="8" borderId="1" xfId="1" applyFont="1" applyFill="1" applyBorder="1" applyAlignment="1">
      <alignment vertical="center"/>
    </xf>
    <xf numFmtId="165" fontId="12" fillId="0" borderId="1" xfId="3" applyNumberFormat="1" applyFont="1" applyBorder="1" applyAlignment="1">
      <alignment vertical="center"/>
    </xf>
    <xf numFmtId="165" fontId="11" fillId="0" borderId="1" xfId="3" applyNumberFormat="1" applyFont="1" applyBorder="1" applyAlignment="1">
      <alignment vertical="center"/>
    </xf>
    <xf numFmtId="0" fontId="22" fillId="0" borderId="4" xfId="0" applyFont="1" applyBorder="1" applyAlignment="1">
      <alignment horizontal="center"/>
    </xf>
    <xf numFmtId="43" fontId="41" fillId="0" borderId="1" xfId="1" applyFont="1" applyFill="1" applyBorder="1"/>
    <xf numFmtId="43" fontId="66" fillId="0" borderId="0" xfId="1" applyFont="1" applyFill="1"/>
    <xf numFmtId="170" fontId="22" fillId="0" borderId="4" xfId="0" applyNumberFormat="1" applyFont="1" applyBorder="1" applyAlignment="1">
      <alignment horizontal="center"/>
    </xf>
    <xf numFmtId="43" fontId="41" fillId="0" borderId="0" xfId="0" applyNumberFormat="1" applyFont="1"/>
    <xf numFmtId="164" fontId="22" fillId="0" borderId="0" xfId="0" applyNumberFormat="1" applyFont="1"/>
    <xf numFmtId="0" fontId="22" fillId="0" borderId="0" xfId="0" applyFont="1" applyAlignment="1">
      <alignment horizontal="center"/>
    </xf>
    <xf numFmtId="0" fontId="8" fillId="0" borderId="0" xfId="0" applyFont="1" applyAlignment="1">
      <alignment horizontal="left" wrapText="1"/>
    </xf>
    <xf numFmtId="0" fontId="8" fillId="0" borderId="0" xfId="0" applyFont="1" applyAlignment="1">
      <alignment horizontal="left"/>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0" xfId="0" applyFont="1" applyAlignment="1">
      <alignment horizontal="center" vertical="center"/>
    </xf>
    <xf numFmtId="0" fontId="27" fillId="0" borderId="0" xfId="0" applyFont="1" applyAlignment="1">
      <alignment horizontal="center" vertical="center" wrapText="1"/>
    </xf>
    <xf numFmtId="0" fontId="6" fillId="0" borderId="0" xfId="0" applyFont="1" applyAlignment="1">
      <alignment horizontal="center" vertical="top"/>
    </xf>
    <xf numFmtId="0" fontId="21" fillId="0" borderId="1" xfId="0" applyFont="1" applyBorder="1" applyAlignment="1">
      <alignment horizontal="center" vertical="center" wrapText="1"/>
    </xf>
    <xf numFmtId="0" fontId="26" fillId="0" borderId="0" xfId="0" applyFont="1" applyAlignment="1">
      <alignment horizontal="center" vertical="center"/>
    </xf>
    <xf numFmtId="0" fontId="11" fillId="0" borderId="0" xfId="0" applyFont="1" applyAlignment="1">
      <alignment horizont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xf>
    <xf numFmtId="0" fontId="12" fillId="0" borderId="0" xfId="0" applyFont="1" applyAlignment="1">
      <alignment horizont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49" fontId="28" fillId="0" borderId="1" xfId="0" applyNumberFormat="1" applyFont="1" applyBorder="1" applyAlignment="1">
      <alignment horizontal="center" vertical="center" wrapText="1"/>
    </xf>
    <xf numFmtId="0" fontId="12" fillId="0" borderId="0" xfId="0" applyFont="1" applyAlignment="1">
      <alignment horizontal="right" vertical="center"/>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167" fontId="11" fillId="0" borderId="5" xfId="1" applyNumberFormat="1" applyFont="1" applyBorder="1" applyAlignment="1">
      <alignment horizontal="center" vertical="center" wrapText="1"/>
    </xf>
    <xf numFmtId="167" fontId="11" fillId="0" borderId="7" xfId="1" applyNumberFormat="1" applyFont="1" applyBorder="1" applyAlignment="1">
      <alignment horizontal="center" vertical="center" wrapText="1"/>
    </xf>
    <xf numFmtId="0" fontId="11" fillId="0" borderId="0" xfId="0" applyFont="1" applyAlignment="1">
      <alignment horizontal="center" vertical="center"/>
    </xf>
    <xf numFmtId="0" fontId="11" fillId="0" borderId="1" xfId="0" applyFont="1" applyBorder="1" applyAlignment="1">
      <alignment vertical="center"/>
    </xf>
    <xf numFmtId="0" fontId="12" fillId="0" borderId="7" xfId="0" applyFont="1" applyBorder="1" applyAlignment="1">
      <alignment vertical="center"/>
    </xf>
    <xf numFmtId="0" fontId="12" fillId="0" borderId="1" xfId="0" applyFont="1" applyBorder="1" applyAlignment="1">
      <alignment vertical="center"/>
    </xf>
    <xf numFmtId="0" fontId="12" fillId="0" borderId="2" xfId="0" applyFont="1" applyBorder="1" applyAlignment="1">
      <alignment horizontal="left" vertical="center"/>
    </xf>
    <xf numFmtId="0" fontId="12" fillId="0" borderId="4" xfId="0" applyFont="1" applyBorder="1" applyAlignment="1">
      <alignment horizontal="left" vertical="center"/>
    </xf>
    <xf numFmtId="0" fontId="15" fillId="0" borderId="0" xfId="0" applyFont="1" applyAlignment="1">
      <alignment horizontal="left" vertical="center"/>
    </xf>
    <xf numFmtId="0" fontId="8" fillId="0" borderId="0" xfId="0" applyFont="1" applyAlignment="1">
      <alignment horizontal="center"/>
    </xf>
    <xf numFmtId="0" fontId="8" fillId="0" borderId="0" xfId="0" applyFont="1" applyAlignment="1">
      <alignment horizontal="right" vertical="center"/>
    </xf>
    <xf numFmtId="0" fontId="21" fillId="0" borderId="2" xfId="0" applyFont="1" applyBorder="1" applyAlignment="1">
      <alignment horizontal="left"/>
    </xf>
    <xf numFmtId="0" fontId="21" fillId="0" borderId="4" xfId="0" applyFont="1" applyBorder="1" applyAlignment="1">
      <alignment horizontal="left"/>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8" fillId="0" borderId="1" xfId="0" applyFont="1" applyBorder="1" applyAlignment="1">
      <alignment vertical="center"/>
    </xf>
    <xf numFmtId="0" fontId="21" fillId="0" borderId="0" xfId="0" applyFont="1" applyAlignment="1">
      <alignment horizontal="center"/>
    </xf>
    <xf numFmtId="0" fontId="21" fillId="0" borderId="2" xfId="0" applyFont="1" applyBorder="1" applyAlignment="1">
      <alignment vertical="center"/>
    </xf>
    <xf numFmtId="0" fontId="21" fillId="0" borderId="4" xfId="0" applyFont="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1" xfId="0" applyFont="1" applyBorder="1" applyAlignment="1">
      <alignment horizontal="left" vertical="center"/>
    </xf>
    <xf numFmtId="0" fontId="30" fillId="3" borderId="0" xfId="0" applyFont="1" applyFill="1" applyAlignment="1">
      <alignment horizontal="center"/>
    </xf>
    <xf numFmtId="0" fontId="9" fillId="0" borderId="0" xfId="2" applyFont="1" applyAlignment="1">
      <alignment horizontal="center"/>
    </xf>
    <xf numFmtId="0" fontId="29" fillId="0" borderId="10" xfId="2" applyFont="1" applyBorder="1" applyAlignment="1">
      <alignment horizontal="center"/>
    </xf>
    <xf numFmtId="0" fontId="29" fillId="0" borderId="0" xfId="2" applyFont="1" applyAlignment="1">
      <alignment horizontal="center"/>
    </xf>
    <xf numFmtId="0" fontId="22" fillId="0" borderId="0" xfId="0" applyFont="1" applyAlignment="1">
      <alignment horizontal="center" vertical="center" wrapText="1"/>
    </xf>
    <xf numFmtId="0" fontId="22" fillId="0" borderId="2" xfId="0" applyFont="1" applyBorder="1" applyAlignment="1">
      <alignment horizontal="center"/>
    </xf>
    <xf numFmtId="0" fontId="22" fillId="0" borderId="4" xfId="0" applyFont="1" applyBorder="1" applyAlignment="1">
      <alignment horizontal="center"/>
    </xf>
    <xf numFmtId="167" fontId="22" fillId="0" borderId="2" xfId="1" applyNumberFormat="1" applyFont="1" applyBorder="1" applyAlignment="1">
      <alignment horizontal="center" vertical="center"/>
    </xf>
    <xf numFmtId="167" fontId="22" fillId="0" borderId="4" xfId="1" applyNumberFormat="1" applyFont="1" applyBorder="1" applyAlignment="1">
      <alignment horizontal="center" vertical="center"/>
    </xf>
    <xf numFmtId="167" fontId="22" fillId="0" borderId="2" xfId="1" applyNumberFormat="1" applyFont="1" applyBorder="1" applyAlignment="1">
      <alignment horizontal="center"/>
    </xf>
    <xf numFmtId="167" fontId="22" fillId="0" borderId="4" xfId="1" applyNumberFormat="1" applyFont="1" applyBorder="1" applyAlignment="1">
      <alignment horizontal="center"/>
    </xf>
    <xf numFmtId="0" fontId="48" fillId="3" borderId="0" xfId="2" applyFont="1" applyFill="1" applyAlignment="1">
      <alignment horizont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2" xfId="0" applyFont="1" applyBorder="1" applyAlignment="1">
      <alignment horizontal="center" vertical="center"/>
    </xf>
    <xf numFmtId="0" fontId="22" fillId="0" borderId="4" xfId="0" applyFont="1" applyBorder="1" applyAlignment="1">
      <alignment horizontal="center" vertical="center"/>
    </xf>
    <xf numFmtId="43" fontId="22" fillId="0" borderId="2" xfId="0" applyNumberFormat="1" applyFont="1" applyBorder="1" applyAlignment="1">
      <alignment horizontal="center"/>
    </xf>
    <xf numFmtId="170" fontId="22" fillId="0" borderId="2" xfId="3" applyNumberFormat="1" applyFont="1" applyBorder="1" applyAlignment="1">
      <alignment horizontal="center"/>
    </xf>
    <xf numFmtId="170" fontId="22" fillId="0" borderId="4" xfId="3" applyNumberFormat="1" applyFont="1" applyBorder="1" applyAlignment="1">
      <alignment horizontal="center"/>
    </xf>
    <xf numFmtId="43" fontId="22" fillId="0" borderId="2" xfId="1" applyFont="1" applyBorder="1" applyAlignment="1">
      <alignment horizontal="center"/>
    </xf>
    <xf numFmtId="43" fontId="22" fillId="0" borderId="4" xfId="1" applyFont="1" applyBorder="1" applyAlignment="1">
      <alignment horizontal="center"/>
    </xf>
    <xf numFmtId="170" fontId="22" fillId="0" borderId="1" xfId="3" applyNumberFormat="1" applyFont="1" applyBorder="1" applyAlignment="1">
      <alignment horizontal="center"/>
    </xf>
    <xf numFmtId="0" fontId="58" fillId="0" borderId="2" xfId="0" applyFont="1" applyBorder="1" applyAlignment="1">
      <alignment horizontal="center"/>
    </xf>
    <xf numFmtId="0" fontId="58" fillId="0" borderId="4" xfId="0" applyFont="1" applyBorder="1" applyAlignment="1">
      <alignment horizontal="center"/>
    </xf>
    <xf numFmtId="167" fontId="58" fillId="0" borderId="2" xfId="1" applyNumberFormat="1" applyFont="1" applyBorder="1" applyAlignment="1">
      <alignment horizontal="center" vertical="center"/>
    </xf>
    <xf numFmtId="167" fontId="58" fillId="0" borderId="3" xfId="1" applyNumberFormat="1" applyFont="1" applyBorder="1" applyAlignment="1">
      <alignment horizontal="center" vertical="center"/>
    </xf>
    <xf numFmtId="167" fontId="58" fillId="0" borderId="4" xfId="1" applyNumberFormat="1" applyFont="1" applyBorder="1" applyAlignment="1">
      <alignment horizontal="center" vertical="center"/>
    </xf>
    <xf numFmtId="167" fontId="58" fillId="0" borderId="1" xfId="1" applyNumberFormat="1" applyFont="1" applyBorder="1" applyAlignment="1">
      <alignment horizontal="center" vertical="center"/>
    </xf>
    <xf numFmtId="43" fontId="58" fillId="0" borderId="2" xfId="1" applyFont="1" applyBorder="1" applyAlignment="1">
      <alignment horizontal="center"/>
    </xf>
    <xf numFmtId="43" fontId="58" fillId="0" borderId="4" xfId="1" applyFont="1" applyBorder="1" applyAlignment="1">
      <alignment horizontal="center"/>
    </xf>
    <xf numFmtId="43" fontId="58" fillId="0" borderId="1" xfId="1" applyFont="1" applyBorder="1" applyAlignment="1">
      <alignment horizontal="center" vertical="center"/>
    </xf>
    <xf numFmtId="0" fontId="58" fillId="0" borderId="1" xfId="0" applyFont="1" applyBorder="1" applyAlignment="1">
      <alignment horizontal="center"/>
    </xf>
    <xf numFmtId="0" fontId="57" fillId="3" borderId="0" xfId="2" applyFont="1" applyFill="1" applyAlignment="1">
      <alignment horizontal="center"/>
    </xf>
    <xf numFmtId="0" fontId="58" fillId="0" borderId="0" xfId="0" applyFont="1" applyAlignment="1">
      <alignment horizontal="center"/>
    </xf>
    <xf numFmtId="0" fontId="59" fillId="0" borderId="1" xfId="2" applyFont="1" applyBorder="1" applyAlignment="1">
      <alignment horizontal="center" vertical="center" wrapText="1"/>
    </xf>
    <xf numFmtId="0" fontId="58" fillId="0" borderId="1" xfId="0" applyFont="1" applyBorder="1" applyAlignment="1">
      <alignment horizontal="center" vertical="center"/>
    </xf>
    <xf numFmtId="0" fontId="58" fillId="0" borderId="5"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9" xfId="0" applyFont="1" applyBorder="1" applyAlignment="1">
      <alignment horizontal="left" vertical="top" wrapText="1"/>
    </xf>
    <xf numFmtId="0" fontId="58" fillId="0" borderId="2" xfId="0" applyFont="1" applyBorder="1" applyAlignment="1">
      <alignment horizontal="center" vertical="center"/>
    </xf>
    <xf numFmtId="0" fontId="58" fillId="0" borderId="4" xfId="0" applyFont="1" applyBorder="1" applyAlignment="1">
      <alignment horizontal="center" vertical="center"/>
    </xf>
    <xf numFmtId="0" fontId="58" fillId="0" borderId="3" xfId="0" applyFont="1" applyBorder="1" applyAlignment="1">
      <alignment horizontal="center"/>
    </xf>
    <xf numFmtId="0" fontId="32" fillId="5" borderId="17" xfId="0" applyFont="1" applyFill="1" applyBorder="1" applyAlignment="1">
      <alignment horizontal="center" vertical="top" wrapText="1"/>
    </xf>
    <xf numFmtId="0" fontId="32" fillId="5" borderId="0" xfId="0" applyFont="1" applyFill="1" applyAlignment="1">
      <alignment horizontal="center" vertical="top" wrapText="1"/>
    </xf>
    <xf numFmtId="49" fontId="22" fillId="0" borderId="1" xfId="0" applyNumberFormat="1" applyFont="1" applyBorder="1" applyAlignment="1">
      <alignment horizontal="center"/>
    </xf>
    <xf numFmtId="49" fontId="22" fillId="0" borderId="1" xfId="0" applyNumberFormat="1" applyFont="1" applyBorder="1" applyAlignment="1">
      <alignment horizontal="center" textRotation="90" wrapText="1"/>
    </xf>
    <xf numFmtId="0" fontId="31" fillId="0" borderId="9" xfId="0" applyFont="1" applyBorder="1" applyAlignment="1">
      <alignment horizontal="center" vertical="center" wrapText="1"/>
    </xf>
    <xf numFmtId="0" fontId="31" fillId="0" borderId="0" xfId="0" applyFont="1" applyAlignment="1">
      <alignment horizontal="center" vertical="center" wrapText="1"/>
    </xf>
    <xf numFmtId="0" fontId="37" fillId="0" borderId="0" xfId="0" applyFont="1" applyAlignment="1">
      <alignment horizontal="center"/>
    </xf>
    <xf numFmtId="167" fontId="37" fillId="0" borderId="1" xfId="1" applyNumberFormat="1" applyFont="1" applyBorder="1" applyAlignment="1">
      <alignment horizontal="center" vertical="center" wrapText="1"/>
    </xf>
    <xf numFmtId="49" fontId="37" fillId="0" borderId="1" xfId="0" applyNumberFormat="1" applyFont="1" applyBorder="1" applyAlignment="1">
      <alignment horizontal="center" vertical="top" textRotation="90" wrapText="1"/>
    </xf>
    <xf numFmtId="0" fontId="35" fillId="5" borderId="0" xfId="0" applyFont="1" applyFill="1" applyAlignment="1">
      <alignment horizontal="center"/>
    </xf>
    <xf numFmtId="0" fontId="36" fillId="5" borderId="0" xfId="0" applyFont="1" applyFill="1" applyAlignment="1">
      <alignment horizontal="center"/>
    </xf>
    <xf numFmtId="49" fontId="37"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7" xfId="0" applyFont="1" applyBorder="1" applyAlignment="1">
      <alignment horizontal="center" vertical="center" wrapText="1"/>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167" fontId="39" fillId="0" borderId="2" xfId="1" applyNumberFormat="1" applyFont="1" applyBorder="1" applyAlignment="1">
      <alignment horizontal="center" vertical="center"/>
    </xf>
    <xf numFmtId="167" fontId="39" fillId="0" borderId="3" xfId="1" applyNumberFormat="1" applyFont="1" applyBorder="1" applyAlignment="1">
      <alignment horizontal="center" vertical="center"/>
    </xf>
    <xf numFmtId="167" fontId="39" fillId="0" borderId="4" xfId="1" applyNumberFormat="1" applyFont="1" applyBorder="1" applyAlignment="1">
      <alignment horizontal="center" vertical="center"/>
    </xf>
    <xf numFmtId="0" fontId="39" fillId="5" borderId="0" xfId="0" applyFont="1" applyFill="1" applyAlignment="1">
      <alignment horizontal="center" vertical="center"/>
    </xf>
    <xf numFmtId="0" fontId="37" fillId="0" borderId="0" xfId="0" applyFont="1" applyAlignment="1">
      <alignment horizontal="left" vertical="center" wrapText="1"/>
    </xf>
    <xf numFmtId="0" fontId="37" fillId="0" borderId="10" xfId="0" applyFont="1" applyBorder="1" applyAlignment="1">
      <alignment horizontal="left" vertical="center" wrapText="1"/>
    </xf>
    <xf numFmtId="0" fontId="39" fillId="6" borderId="9" xfId="0" applyFont="1" applyFill="1" applyBorder="1" applyAlignment="1">
      <alignment horizontal="center" vertical="center"/>
    </xf>
    <xf numFmtId="0" fontId="41" fillId="0" borderId="0" xfId="0" applyFont="1" applyAlignment="1">
      <alignment vertical="center" wrapText="1"/>
    </xf>
    <xf numFmtId="0" fontId="41" fillId="0" borderId="10" xfId="0" applyFont="1" applyBorder="1" applyAlignment="1">
      <alignment vertical="center" wrapText="1"/>
    </xf>
    <xf numFmtId="0" fontId="39" fillId="0" borderId="5" xfId="0" applyFont="1" applyBorder="1" applyAlignment="1">
      <alignment horizontal="center" vertical="center"/>
    </xf>
    <xf numFmtId="0" fontId="39" fillId="0" borderId="7" xfId="0" applyFont="1" applyBorder="1" applyAlignment="1">
      <alignment horizontal="center" vertical="center"/>
    </xf>
    <xf numFmtId="0" fontId="39" fillId="0" borderId="5"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4" xfId="0" applyFont="1" applyBorder="1" applyAlignment="1">
      <alignment horizontal="center" vertical="center" wrapText="1"/>
    </xf>
    <xf numFmtId="43" fontId="39" fillId="0" borderId="2" xfId="1" applyFont="1" applyBorder="1" applyAlignment="1">
      <alignment horizontal="center" vertical="center"/>
    </xf>
    <xf numFmtId="43" fontId="39" fillId="0" borderId="4" xfId="1" applyFont="1" applyBorder="1" applyAlignment="1">
      <alignment horizontal="center"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4" xfId="0" applyFont="1" applyBorder="1" applyAlignment="1">
      <alignment horizontal="left" vertical="center"/>
    </xf>
    <xf numFmtId="43" fontId="37" fillId="0" borderId="2" xfId="1" applyFont="1" applyBorder="1" applyAlignment="1">
      <alignment horizontal="center" vertical="center"/>
    </xf>
    <xf numFmtId="43" fontId="37" fillId="0" borderId="3" xfId="1" applyFont="1" applyBorder="1" applyAlignment="1">
      <alignment horizontal="center" vertical="center"/>
    </xf>
    <xf numFmtId="43" fontId="37" fillId="0" borderId="4" xfId="1"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1" xfId="0" applyFont="1" applyBorder="1" applyAlignment="1">
      <alignment horizontal="center" vertical="center"/>
    </xf>
    <xf numFmtId="167" fontId="37" fillId="0" borderId="1" xfId="0" applyNumberFormat="1" applyFont="1" applyBorder="1" applyAlignment="1">
      <alignment horizontal="center" vertical="center"/>
    </xf>
    <xf numFmtId="0" fontId="37" fillId="0" borderId="2" xfId="0" applyFont="1" applyBorder="1" applyAlignment="1">
      <alignment horizontal="center" vertical="center" wrapText="1"/>
    </xf>
    <xf numFmtId="0" fontId="37" fillId="0" borderId="4" xfId="0" applyFont="1" applyBorder="1" applyAlignment="1">
      <alignment horizontal="center" vertical="center" wrapText="1"/>
    </xf>
    <xf numFmtId="167" fontId="37" fillId="0" borderId="1" xfId="1" applyNumberFormat="1" applyFont="1" applyBorder="1" applyAlignment="1">
      <alignment horizontal="center" vertical="center"/>
    </xf>
    <xf numFmtId="43" fontId="37" fillId="0" borderId="2" xfId="0" applyNumberFormat="1" applyFont="1" applyBorder="1" applyAlignment="1">
      <alignment horizontal="center" vertical="center"/>
    </xf>
    <xf numFmtId="43" fontId="37" fillId="0" borderId="3" xfId="0" applyNumberFormat="1" applyFont="1" applyBorder="1" applyAlignment="1">
      <alignment horizontal="center" vertical="center"/>
    </xf>
    <xf numFmtId="43" fontId="37" fillId="0" borderId="4" xfId="0" applyNumberFormat="1" applyFont="1" applyBorder="1" applyAlignment="1">
      <alignment horizontal="center" vertical="center"/>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37" fillId="0" borderId="15" xfId="0" applyFont="1" applyBorder="1" applyAlignment="1">
      <alignment horizontal="center" vertical="center"/>
    </xf>
    <xf numFmtId="0" fontId="37" fillId="0" borderId="9" xfId="0" applyFont="1" applyBorder="1" applyAlignment="1">
      <alignment horizontal="center" vertical="center"/>
    </xf>
    <xf numFmtId="0" fontId="37" fillId="0" borderId="13" xfId="0" applyFont="1" applyBorder="1" applyAlignment="1">
      <alignment horizontal="center" vertical="center"/>
    </xf>
    <xf numFmtId="0" fontId="37" fillId="0" borderId="12"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43" fontId="37" fillId="0" borderId="2" xfId="1" applyFont="1" applyBorder="1" applyAlignment="1">
      <alignment vertical="center"/>
    </xf>
    <xf numFmtId="43" fontId="37" fillId="0" borderId="3" xfId="1" applyFont="1" applyBorder="1" applyAlignment="1">
      <alignment vertical="center"/>
    </xf>
    <xf numFmtId="43" fontId="37" fillId="0" borderId="4" xfId="1" applyFont="1" applyBorder="1" applyAlignment="1">
      <alignment vertical="center"/>
    </xf>
    <xf numFmtId="43" fontId="37" fillId="0" borderId="2" xfId="1" applyFont="1" applyBorder="1" applyAlignment="1">
      <alignment vertical="center" wrapText="1"/>
    </xf>
    <xf numFmtId="43" fontId="37" fillId="0" borderId="3" xfId="1" applyFont="1" applyBorder="1" applyAlignment="1">
      <alignment vertical="center" wrapText="1"/>
    </xf>
    <xf numFmtId="43" fontId="37" fillId="0" borderId="4" xfId="1" applyFont="1" applyBorder="1" applyAlignment="1">
      <alignment vertical="center" wrapText="1"/>
    </xf>
    <xf numFmtId="167" fontId="37" fillId="0" borderId="2" xfId="1" applyNumberFormat="1" applyFont="1" applyBorder="1" applyAlignment="1">
      <alignment vertical="center" wrapText="1"/>
    </xf>
    <xf numFmtId="167" fontId="37" fillId="0" borderId="3" xfId="1" applyNumberFormat="1" applyFont="1" applyBorder="1" applyAlignment="1">
      <alignment vertical="center" wrapText="1"/>
    </xf>
    <xf numFmtId="167" fontId="37" fillId="0" borderId="4" xfId="1" applyNumberFormat="1" applyFont="1" applyBorder="1" applyAlignment="1">
      <alignment vertical="center" wrapText="1"/>
    </xf>
    <xf numFmtId="167" fontId="37" fillId="0" borderId="2" xfId="0" applyNumberFormat="1" applyFont="1" applyBorder="1" applyAlignment="1">
      <alignment horizontal="center" vertical="center"/>
    </xf>
    <xf numFmtId="167" fontId="37" fillId="0" borderId="2" xfId="1" applyNumberFormat="1" applyFont="1" applyBorder="1" applyAlignment="1">
      <alignment horizontal="center" vertical="center"/>
    </xf>
    <xf numFmtId="167" fontId="37" fillId="0" borderId="3" xfId="1" applyNumberFormat="1" applyFont="1" applyBorder="1" applyAlignment="1">
      <alignment horizontal="center" vertical="center"/>
    </xf>
    <xf numFmtId="167" fontId="37" fillId="0" borderId="4" xfId="1" applyNumberFormat="1" applyFont="1" applyBorder="1" applyAlignment="1">
      <alignment horizontal="center" vertical="center"/>
    </xf>
    <xf numFmtId="0" fontId="37" fillId="0" borderId="18" xfId="0" applyFont="1" applyBorder="1" applyAlignment="1">
      <alignment horizontal="left" vertical="center" wrapText="1"/>
    </xf>
    <xf numFmtId="0" fontId="43" fillId="5" borderId="0" xfId="0" applyFont="1" applyFill="1" applyAlignment="1">
      <alignment horizontal="center" vertical="center"/>
    </xf>
    <xf numFmtId="0" fontId="39" fillId="0" borderId="2" xfId="0" applyFont="1" applyBorder="1" applyAlignment="1">
      <alignment horizontal="left" vertical="center"/>
    </xf>
    <xf numFmtId="0" fontId="39" fillId="0" borderId="4" xfId="0" applyFont="1" applyBorder="1" applyAlignment="1">
      <alignment horizontal="left" vertical="center"/>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39" fillId="0" borderId="20" xfId="0" applyFont="1" applyBorder="1" applyAlignment="1">
      <alignment horizontal="center" vertical="center"/>
    </xf>
    <xf numFmtId="0" fontId="39" fillId="0" borderId="2" xfId="0" applyFont="1" applyBorder="1" applyAlignment="1">
      <alignment horizontal="left" vertical="center" wrapText="1"/>
    </xf>
    <xf numFmtId="0" fontId="39" fillId="0" borderId="4" xfId="0" applyFont="1" applyBorder="1" applyAlignment="1">
      <alignment horizontal="left" vertical="center" wrapText="1"/>
    </xf>
    <xf numFmtId="43" fontId="39" fillId="0" borderId="2" xfId="0" applyNumberFormat="1" applyFont="1" applyBorder="1" applyAlignment="1">
      <alignment horizontal="center" vertical="center"/>
    </xf>
    <xf numFmtId="0" fontId="39" fillId="0" borderId="3" xfId="0" applyFont="1" applyBorder="1" applyAlignment="1">
      <alignment horizontal="left" vertical="center" wrapText="1"/>
    </xf>
    <xf numFmtId="165" fontId="39" fillId="0" borderId="1" xfId="3" applyFont="1" applyBorder="1" applyAlignment="1">
      <alignment horizontal="center" vertical="center"/>
    </xf>
    <xf numFmtId="0" fontId="39" fillId="0" borderId="3" xfId="0" applyFont="1" applyBorder="1" applyAlignment="1">
      <alignment horizontal="left" vertical="center"/>
    </xf>
    <xf numFmtId="0" fontId="39" fillId="6" borderId="0" xfId="0" applyFont="1" applyFill="1" applyAlignment="1">
      <alignment horizontal="center" vertical="center"/>
    </xf>
    <xf numFmtId="0" fontId="45" fillId="0" borderId="7" xfId="0" applyFont="1" applyBorder="1" applyAlignment="1">
      <alignment horizontal="center"/>
    </xf>
    <xf numFmtId="0" fontId="39" fillId="0" borderId="3" xfId="0" applyFont="1" applyBorder="1" applyAlignment="1">
      <alignment horizontal="center" vertical="center" wrapText="1"/>
    </xf>
    <xf numFmtId="0" fontId="39" fillId="0" borderId="15" xfId="0" applyFont="1" applyBorder="1" applyAlignment="1">
      <alignment horizontal="center" vertical="center"/>
    </xf>
    <xf numFmtId="0" fontId="39" fillId="0" borderId="9" xfId="0" applyFont="1" applyBorder="1" applyAlignment="1">
      <alignment horizontal="center" vertical="center"/>
    </xf>
    <xf numFmtId="0" fontId="39" fillId="0" borderId="13" xfId="0" applyFont="1" applyBorder="1" applyAlignment="1">
      <alignment horizontal="center" vertical="center"/>
    </xf>
    <xf numFmtId="0" fontId="39" fillId="0" borderId="12"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170" fontId="37" fillId="0" borderId="2" xfId="3" applyNumberFormat="1" applyFont="1" applyBorder="1" applyAlignment="1"/>
    <xf numFmtId="170" fontId="37" fillId="0" borderId="4" xfId="3" applyNumberFormat="1" applyFont="1" applyBorder="1" applyAlignment="1"/>
    <xf numFmtId="0" fontId="41" fillId="0" borderId="9" xfId="0" applyFont="1" applyBorder="1" applyAlignment="1">
      <alignment horizontal="left" vertical="center" wrapText="1"/>
    </xf>
    <xf numFmtId="0" fontId="41" fillId="0" borderId="0" xfId="0" applyFont="1" applyAlignment="1">
      <alignment horizontal="left" vertical="center" wrapText="1"/>
    </xf>
    <xf numFmtId="0" fontId="37" fillId="0" borderId="5" xfId="0" applyFont="1" applyBorder="1" applyAlignment="1">
      <alignment vertical="center"/>
    </xf>
    <xf numFmtId="0" fontId="37" fillId="0" borderId="7" xfId="0" applyFont="1" applyBorder="1" applyAlignment="1">
      <alignment vertical="center"/>
    </xf>
    <xf numFmtId="170" fontId="37" fillId="0" borderId="2" xfId="3" applyNumberFormat="1" applyFont="1" applyBorder="1" applyAlignment="1">
      <alignment horizontal="center" vertical="center"/>
    </xf>
    <xf numFmtId="170" fontId="37" fillId="0" borderId="4" xfId="3" applyNumberFormat="1" applyFont="1" applyBorder="1" applyAlignment="1">
      <alignment horizontal="center" vertical="center"/>
    </xf>
    <xf numFmtId="0" fontId="37" fillId="6" borderId="0" xfId="0" applyFont="1" applyFill="1" applyAlignment="1">
      <alignment horizontal="center"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43" fontId="22" fillId="0" borderId="3" xfId="1" applyFont="1" applyBorder="1" applyAlignment="1">
      <alignment horizontal="center" vertical="center"/>
    </xf>
    <xf numFmtId="43" fontId="22" fillId="0" borderId="4" xfId="1" applyFont="1" applyBorder="1" applyAlignment="1">
      <alignment horizontal="center" vertical="center"/>
    </xf>
    <xf numFmtId="43" fontId="22" fillId="0" borderId="2" xfId="1"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36" fillId="5" borderId="0" xfId="0" applyFont="1" applyFill="1" applyAlignment="1">
      <alignment horizontal="center" vertical="center"/>
    </xf>
    <xf numFmtId="0" fontId="22" fillId="0" borderId="15" xfId="0" applyFont="1" applyBorder="1" applyAlignment="1">
      <alignment horizontal="center" vertical="center"/>
    </xf>
    <xf numFmtId="0" fontId="22" fillId="0" borderId="9" xfId="0" applyFont="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3" xfId="0" applyFont="1" applyBorder="1" applyAlignment="1">
      <alignment horizontal="center"/>
    </xf>
    <xf numFmtId="170" fontId="22" fillId="0" borderId="2" xfId="3" applyNumberFormat="1" applyFont="1" applyBorder="1" applyAlignment="1">
      <alignment horizontal="center" vertical="center"/>
    </xf>
    <xf numFmtId="170" fontId="22" fillId="0" borderId="4" xfId="3" applyNumberFormat="1" applyFont="1" applyBorder="1" applyAlignment="1">
      <alignment horizontal="center" vertical="center"/>
    </xf>
    <xf numFmtId="0" fontId="33" fillId="5" borderId="0" xfId="0" applyFont="1" applyFill="1" applyAlignment="1">
      <alignment horizontal="center" vertical="center"/>
    </xf>
    <xf numFmtId="0" fontId="22" fillId="0" borderId="0" xfId="0" applyFont="1" applyAlignment="1">
      <alignment horizontal="left" vertical="center" wrapText="1"/>
    </xf>
    <xf numFmtId="0" fontId="22" fillId="0" borderId="2" xfId="0" applyFont="1" applyBorder="1" applyAlignment="1">
      <alignment vertical="center"/>
    </xf>
    <xf numFmtId="0" fontId="22" fillId="0" borderId="4" xfId="0" applyFont="1" applyBorder="1" applyAlignment="1">
      <alignment vertical="center"/>
    </xf>
    <xf numFmtId="0" fontId="33" fillId="5" borderId="9"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41" fillId="0" borderId="0" xfId="0" applyFont="1" applyAlignment="1">
      <alignment horizontal="left"/>
    </xf>
    <xf numFmtId="49" fontId="46" fillId="0" borderId="1" xfId="0" applyNumberFormat="1" applyFont="1" applyBorder="1" applyAlignment="1">
      <alignment horizontal="center" vertical="center" wrapText="1"/>
    </xf>
    <xf numFmtId="0" fontId="46" fillId="0" borderId="1" xfId="0" applyFont="1" applyBorder="1" applyAlignment="1">
      <alignment horizontal="center" vertical="center" wrapText="1"/>
    </xf>
  </cellXfs>
  <cellStyles count="5">
    <cellStyle name="Comma" xfId="1" builtinId="3"/>
    <cellStyle name="Comma [0]" xfId="3" builtinId="6"/>
    <cellStyle name="Comma 5" xf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342901</xdr:colOff>
      <xdr:row>2</xdr:row>
      <xdr:rowOff>1</xdr:rowOff>
    </xdr:from>
    <xdr:to>
      <xdr:col>0</xdr:col>
      <xdr:colOff>904875</xdr:colOff>
      <xdr:row>5</xdr:row>
      <xdr:rowOff>38101</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42901" y="361951"/>
          <a:ext cx="561974" cy="609600"/>
        </a:xfrm>
        <a:prstGeom prst="rect">
          <a:avLst/>
        </a:prstGeom>
        <a:solidFill>
          <a:srgbClr val="333333"/>
        </a:solidFill>
        <a:ln w="9525">
          <a:noFill/>
          <a:miter lim="800000"/>
          <a:headEnd/>
          <a:tailEnd/>
        </a:ln>
      </xdr:spPr>
      <xdr:txBody>
        <a:bodyPr vertOverflow="clip" wrap="square" lIns="91440" tIns="45720" rIns="91440" bIns="45720" anchor="t" upright="1"/>
        <a:lstStyle/>
        <a:p>
          <a:pPr algn="l" rtl="0">
            <a:defRPr sz="1000"/>
          </a:pPr>
          <a:r>
            <a:rPr lang="mn-MN" sz="3600" b="1" i="0" strike="noStrike">
              <a:solidFill>
                <a:srgbClr val="FFFFFF"/>
              </a:solidFill>
              <a:latin typeface="Arial Mon" pitchFamily="34" charset="0"/>
            </a:rPr>
            <a:t>А у аАА</a:t>
          </a:r>
          <a:endParaRPr lang="mn-MN" sz="9600" b="1" i="0" strike="noStrike">
            <a:solidFill>
              <a:srgbClr val="FFFFFF"/>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topLeftCell="A61" workbookViewId="0">
      <selection activeCell="A33" sqref="A33"/>
    </sheetView>
  </sheetViews>
  <sheetFormatPr defaultColWidth="9.140625" defaultRowHeight="14.25" x14ac:dyDescent="0.25"/>
  <cols>
    <col min="1" max="1" width="28.42578125" style="38" customWidth="1"/>
    <col min="2" max="7" width="3.7109375" style="38" customWidth="1"/>
    <col min="8" max="8" width="3.28515625" style="38" customWidth="1"/>
    <col min="9" max="9" width="9.85546875" style="38" customWidth="1"/>
    <col min="10" max="10" width="21.42578125" style="38" customWidth="1"/>
    <col min="11" max="11" width="21.140625" style="38" customWidth="1"/>
    <col min="12" max="12" width="19.5703125" style="38" customWidth="1"/>
    <col min="13" max="16384" width="9.140625" style="38"/>
  </cols>
  <sheetData>
    <row r="1" spans="1:10" x14ac:dyDescent="0.2">
      <c r="G1" s="39"/>
      <c r="H1" s="39"/>
      <c r="I1" s="39"/>
      <c r="J1" s="1" t="s">
        <v>676</v>
      </c>
    </row>
    <row r="2" spans="1:10" x14ac:dyDescent="0.2">
      <c r="G2" s="39"/>
      <c r="H2" s="39"/>
      <c r="I2" s="39"/>
      <c r="J2" s="1" t="s">
        <v>677</v>
      </c>
    </row>
    <row r="3" spans="1:10" ht="15.75" x14ac:dyDescent="0.25">
      <c r="J3" s="2"/>
    </row>
    <row r="4" spans="1:10" ht="15.75" x14ac:dyDescent="0.25">
      <c r="J4" s="2"/>
    </row>
    <row r="5" spans="1:10" ht="15.75" x14ac:dyDescent="0.25">
      <c r="J5" s="2"/>
    </row>
    <row r="6" spans="1:10" ht="15.75" x14ac:dyDescent="0.25">
      <c r="J6" s="2"/>
    </row>
    <row r="8" spans="1:10" x14ac:dyDescent="0.2">
      <c r="A8" s="42" t="s">
        <v>61</v>
      </c>
      <c r="B8" s="43">
        <v>2</v>
      </c>
      <c r="C8" s="43">
        <v>6</v>
      </c>
      <c r="D8" s="43">
        <v>8</v>
      </c>
      <c r="E8" s="43">
        <v>7</v>
      </c>
      <c r="F8" s="43">
        <v>5</v>
      </c>
      <c r="G8" s="43">
        <v>6</v>
      </c>
      <c r="H8" s="43">
        <v>9</v>
      </c>
      <c r="I8" s="44"/>
      <c r="J8" s="44"/>
    </row>
    <row r="9" spans="1:10" ht="21" customHeight="1" x14ac:dyDescent="0.2">
      <c r="A9" s="382" t="s">
        <v>282</v>
      </c>
      <c r="B9" s="382"/>
      <c r="C9" s="382"/>
      <c r="D9" s="382"/>
      <c r="E9" s="382"/>
      <c r="F9" s="382"/>
      <c r="G9" s="382"/>
      <c r="H9" s="382"/>
      <c r="I9" s="382"/>
      <c r="J9" s="382"/>
    </row>
    <row r="10" spans="1:10" ht="21.75" customHeight="1" x14ac:dyDescent="0.2">
      <c r="A10" s="383" t="s">
        <v>283</v>
      </c>
      <c r="B10" s="383"/>
      <c r="C10" s="383"/>
      <c r="D10" s="383"/>
      <c r="E10" s="383"/>
      <c r="F10" s="383"/>
      <c r="G10" s="383"/>
      <c r="H10" s="383"/>
      <c r="I10" s="383"/>
      <c r="J10" s="383"/>
    </row>
    <row r="11" spans="1:10" s="46" customFormat="1" ht="21" customHeight="1" x14ac:dyDescent="0.2">
      <c r="A11" s="45" t="s">
        <v>281</v>
      </c>
      <c r="B11" s="45"/>
      <c r="C11" s="45" t="s">
        <v>3</v>
      </c>
      <c r="D11" s="45"/>
      <c r="E11" s="45"/>
      <c r="F11" s="45"/>
      <c r="G11" s="45" t="s">
        <v>251</v>
      </c>
      <c r="H11" s="45"/>
    </row>
    <row r="12" spans="1:10" s="46" customFormat="1" ht="21" customHeight="1" x14ac:dyDescent="0.2">
      <c r="A12" s="42" t="s">
        <v>59</v>
      </c>
      <c r="B12" s="40" t="s">
        <v>60</v>
      </c>
      <c r="C12" s="40"/>
      <c r="D12" s="40"/>
      <c r="E12" s="40"/>
      <c r="F12" s="40"/>
      <c r="G12" s="381" t="s">
        <v>152</v>
      </c>
      <c r="H12" s="381"/>
      <c r="I12" s="381"/>
    </row>
    <row r="13" spans="1:10" s="46" customFormat="1" ht="21" customHeight="1" x14ac:dyDescent="0.2">
      <c r="A13" s="42"/>
      <c r="B13" s="42"/>
      <c r="C13" s="42"/>
      <c r="D13" s="42"/>
      <c r="E13" s="42"/>
      <c r="F13" s="42"/>
      <c r="G13" s="42"/>
      <c r="H13" s="42"/>
      <c r="I13" s="45"/>
      <c r="J13" s="45"/>
    </row>
    <row r="14" spans="1:10" s="46" customFormat="1" ht="21" customHeight="1" x14ac:dyDescent="0.2">
      <c r="A14" s="42"/>
      <c r="B14" s="42"/>
      <c r="C14" s="42"/>
      <c r="D14" s="42"/>
      <c r="E14" s="42"/>
      <c r="F14" s="42"/>
      <c r="G14" s="42"/>
      <c r="H14" s="42"/>
      <c r="I14" s="45"/>
      <c r="J14" s="45"/>
    </row>
    <row r="15" spans="1:10" x14ac:dyDescent="0.25">
      <c r="A15" s="5"/>
      <c r="B15" s="5"/>
      <c r="C15" s="5"/>
      <c r="D15" s="5"/>
      <c r="E15" s="5"/>
      <c r="F15" s="5"/>
      <c r="G15" s="5"/>
      <c r="H15" s="5"/>
    </row>
    <row r="16" spans="1:10" x14ac:dyDescent="0.25">
      <c r="A16" s="5"/>
      <c r="B16" s="5"/>
      <c r="C16" s="5"/>
      <c r="D16" s="5"/>
      <c r="E16" s="5"/>
      <c r="F16" s="5"/>
      <c r="G16" s="5"/>
      <c r="H16" s="5"/>
    </row>
    <row r="17" spans="1:10" ht="15" customHeight="1" x14ac:dyDescent="0.25">
      <c r="A17" s="5"/>
      <c r="B17" s="5"/>
      <c r="C17" s="5"/>
      <c r="D17" s="5"/>
      <c r="E17" s="5"/>
      <c r="F17" s="5"/>
      <c r="G17" s="5"/>
      <c r="H17" s="5"/>
      <c r="I17" s="389" t="s">
        <v>0</v>
      </c>
      <c r="J17" s="389"/>
    </row>
    <row r="18" spans="1:10" ht="22.5" customHeight="1" x14ac:dyDescent="0.25">
      <c r="A18" s="390" t="s">
        <v>682</v>
      </c>
      <c r="B18" s="390"/>
      <c r="C18" s="390"/>
      <c r="D18" s="390"/>
      <c r="E18" s="390"/>
      <c r="F18" s="390"/>
      <c r="G18" s="390"/>
      <c r="H18" s="390"/>
      <c r="I18" s="390"/>
      <c r="J18" s="390"/>
    </row>
    <row r="19" spans="1:10" ht="18" customHeight="1" x14ac:dyDescent="0.25">
      <c r="A19" s="390" t="s">
        <v>688</v>
      </c>
      <c r="B19" s="390"/>
      <c r="C19" s="390"/>
      <c r="D19" s="390"/>
      <c r="E19" s="390"/>
      <c r="F19" s="390"/>
      <c r="G19" s="390"/>
      <c r="H19" s="390"/>
      <c r="I19" s="390"/>
      <c r="J19" s="390"/>
    </row>
    <row r="20" spans="1:10" ht="18" x14ac:dyDescent="0.25">
      <c r="C20" s="393"/>
      <c r="D20" s="393"/>
      <c r="E20" s="393"/>
      <c r="F20" s="393"/>
      <c r="G20" s="393"/>
      <c r="H20" s="393"/>
      <c r="I20" s="393"/>
    </row>
    <row r="21" spans="1:10" ht="22.5" x14ac:dyDescent="0.25">
      <c r="J21" s="4"/>
    </row>
    <row r="22" spans="1:10" ht="22.5" x14ac:dyDescent="0.25">
      <c r="A22" s="391"/>
      <c r="B22" s="391"/>
      <c r="C22" s="391"/>
      <c r="D22" s="391"/>
      <c r="E22" s="391"/>
      <c r="F22" s="391"/>
      <c r="G22" s="391"/>
      <c r="H22" s="391"/>
      <c r="I22" s="391"/>
      <c r="J22" s="391"/>
    </row>
    <row r="23" spans="1:10" ht="22.5" x14ac:dyDescent="0.25">
      <c r="A23" s="391"/>
      <c r="B23" s="391"/>
      <c r="C23" s="391"/>
      <c r="D23" s="391"/>
      <c r="E23" s="391"/>
      <c r="F23" s="391"/>
      <c r="G23" s="391"/>
      <c r="H23" s="391"/>
      <c r="I23" s="391"/>
      <c r="J23" s="391"/>
    </row>
    <row r="24" spans="1:10" ht="22.5" x14ac:dyDescent="0.25">
      <c r="A24" s="4"/>
      <c r="B24" s="4"/>
      <c r="C24" s="4"/>
      <c r="D24" s="4"/>
      <c r="E24" s="4"/>
      <c r="F24" s="4"/>
      <c r="G24" s="4"/>
      <c r="H24" s="4"/>
      <c r="I24" s="4"/>
      <c r="J24" s="4"/>
    </row>
    <row r="25" spans="1:10" ht="22.5" x14ac:dyDescent="0.25">
      <c r="A25" s="4"/>
      <c r="B25" s="4"/>
      <c r="C25" s="4"/>
      <c r="D25" s="4"/>
      <c r="E25" s="4"/>
      <c r="F25" s="4"/>
      <c r="G25" s="4"/>
      <c r="H25" s="4"/>
      <c r="I25" s="4"/>
      <c r="J25" s="4"/>
    </row>
    <row r="26" spans="1:10" ht="22.5" x14ac:dyDescent="0.25">
      <c r="A26" s="4"/>
      <c r="B26" s="4"/>
      <c r="C26" s="4"/>
      <c r="D26" s="4"/>
      <c r="E26" s="4"/>
      <c r="F26" s="4"/>
      <c r="G26" s="4"/>
      <c r="H26" s="4"/>
      <c r="I26" s="4"/>
      <c r="J26" s="4"/>
    </row>
    <row r="27" spans="1:10" ht="22.5" x14ac:dyDescent="0.25">
      <c r="A27" s="4"/>
      <c r="B27" s="4"/>
      <c r="C27" s="4"/>
      <c r="D27" s="4"/>
      <c r="E27" s="4"/>
      <c r="F27" s="4"/>
      <c r="G27" s="4"/>
      <c r="H27" s="4"/>
      <c r="I27" s="4"/>
      <c r="J27" s="4"/>
    </row>
    <row r="28" spans="1:10" ht="22.5" x14ac:dyDescent="0.25">
      <c r="A28" s="4"/>
      <c r="B28" s="4"/>
      <c r="C28" s="4"/>
      <c r="D28" s="4"/>
      <c r="E28" s="4"/>
      <c r="F28" s="4"/>
      <c r="G28" s="4"/>
      <c r="H28" s="4"/>
      <c r="I28" s="4"/>
      <c r="J28" s="4"/>
    </row>
    <row r="29" spans="1:10" ht="22.5" x14ac:dyDescent="0.25">
      <c r="A29" s="4"/>
      <c r="B29" s="4"/>
      <c r="C29" s="4"/>
      <c r="D29" s="4"/>
      <c r="E29" s="4"/>
      <c r="F29" s="4"/>
      <c r="G29" s="4"/>
      <c r="H29" s="4"/>
      <c r="I29" s="4"/>
      <c r="J29" s="4"/>
    </row>
    <row r="30" spans="1:10" ht="22.5" x14ac:dyDescent="0.25">
      <c r="A30" s="4"/>
      <c r="B30" s="4"/>
      <c r="C30" s="4"/>
      <c r="D30" s="4"/>
      <c r="E30" s="4"/>
      <c r="F30" s="4"/>
      <c r="G30" s="4"/>
      <c r="H30" s="4"/>
      <c r="I30" s="4"/>
      <c r="J30" s="4"/>
    </row>
    <row r="31" spans="1:10" x14ac:dyDescent="0.25">
      <c r="A31" s="392" t="s">
        <v>252</v>
      </c>
      <c r="B31" s="392" t="s">
        <v>253</v>
      </c>
      <c r="C31" s="392"/>
      <c r="D31" s="392"/>
      <c r="E31" s="392"/>
      <c r="F31" s="392"/>
      <c r="G31" s="392"/>
      <c r="H31" s="392"/>
      <c r="I31" s="392" t="s">
        <v>1</v>
      </c>
      <c r="J31" s="392"/>
    </row>
    <row r="32" spans="1:10" x14ac:dyDescent="0.25">
      <c r="A32" s="392"/>
      <c r="B32" s="392"/>
      <c r="C32" s="392"/>
      <c r="D32" s="392"/>
      <c r="E32" s="392"/>
      <c r="F32" s="392"/>
      <c r="G32" s="392"/>
      <c r="H32" s="392"/>
      <c r="I32" s="392"/>
      <c r="J32" s="392"/>
    </row>
    <row r="33" spans="1:10" ht="31.5" x14ac:dyDescent="0.25">
      <c r="A33" s="6" t="s">
        <v>680</v>
      </c>
      <c r="B33" s="384"/>
      <c r="C33" s="385"/>
      <c r="D33" s="385"/>
      <c r="E33" s="385"/>
      <c r="F33" s="385"/>
      <c r="G33" s="385"/>
      <c r="H33" s="386"/>
      <c r="I33" s="387"/>
      <c r="J33" s="388"/>
    </row>
    <row r="34" spans="1:10" ht="31.5" x14ac:dyDescent="0.25">
      <c r="A34" s="6" t="s">
        <v>681</v>
      </c>
      <c r="B34" s="384"/>
      <c r="C34" s="385"/>
      <c r="D34" s="385"/>
      <c r="E34" s="385"/>
      <c r="F34" s="385"/>
      <c r="G34" s="385"/>
      <c r="H34" s="386"/>
      <c r="I34" s="387"/>
      <c r="J34" s="388"/>
    </row>
    <row r="35" spans="1:10" ht="27" customHeight="1" x14ac:dyDescent="0.25">
      <c r="A35" s="6"/>
      <c r="B35" s="384"/>
      <c r="C35" s="385"/>
      <c r="D35" s="385"/>
      <c r="E35" s="385"/>
      <c r="F35" s="385"/>
      <c r="G35" s="385"/>
      <c r="H35" s="386"/>
      <c r="I35" s="387"/>
      <c r="J35" s="388"/>
    </row>
    <row r="36" spans="1:10" ht="29.25" customHeight="1" x14ac:dyDescent="0.25">
      <c r="A36" s="6"/>
      <c r="B36" s="384"/>
      <c r="C36" s="385"/>
      <c r="D36" s="385"/>
      <c r="E36" s="385"/>
      <c r="F36" s="385"/>
      <c r="G36" s="385"/>
      <c r="H36" s="386"/>
      <c r="I36" s="387"/>
      <c r="J36" s="388"/>
    </row>
    <row r="37" spans="1:10" x14ac:dyDescent="0.25">
      <c r="A37" s="5"/>
    </row>
  </sheetData>
  <mergeCells count="20">
    <mergeCell ref="B35:H35"/>
    <mergeCell ref="I35:J35"/>
    <mergeCell ref="B36:H36"/>
    <mergeCell ref="I36:J36"/>
    <mergeCell ref="B33:H33"/>
    <mergeCell ref="I33:J33"/>
    <mergeCell ref="G12:I12"/>
    <mergeCell ref="A9:J9"/>
    <mergeCell ref="A10:J10"/>
    <mergeCell ref="B34:H34"/>
    <mergeCell ref="I34:J34"/>
    <mergeCell ref="I17:J17"/>
    <mergeCell ref="A18:J18"/>
    <mergeCell ref="A19:J19"/>
    <mergeCell ref="A22:J22"/>
    <mergeCell ref="A23:J23"/>
    <mergeCell ref="A31:A32"/>
    <mergeCell ref="B31:H32"/>
    <mergeCell ref="I31:J32"/>
    <mergeCell ref="C20:I20"/>
  </mergeCells>
  <pageMargins left="0.82677165354330717" right="0.70866141732283472" top="0.43307086614173229" bottom="0.35433070866141736"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8"/>
  <sheetViews>
    <sheetView view="pageLayout" zoomScaleNormal="100" workbookViewId="0">
      <selection activeCell="J13" sqref="J13"/>
    </sheetView>
  </sheetViews>
  <sheetFormatPr defaultRowHeight="15" x14ac:dyDescent="0.25"/>
  <cols>
    <col min="1" max="1" width="2.5703125" customWidth="1"/>
    <col min="2" max="2" width="8.42578125" style="132" customWidth="1"/>
    <col min="3" max="3" width="28.7109375" customWidth="1"/>
    <col min="4" max="4" width="13.85546875" customWidth="1"/>
    <col min="5" max="5" width="16.5703125" style="152" bestFit="1" customWidth="1"/>
    <col min="6" max="6" width="15" style="152" bestFit="1" customWidth="1"/>
    <col min="7" max="7" width="14" style="152" bestFit="1" customWidth="1"/>
    <col min="8" max="8" width="15" style="152" bestFit="1" customWidth="1"/>
    <col min="9" max="9" width="14" style="152" bestFit="1" customWidth="1"/>
    <col min="10" max="10" width="12" style="152" customWidth="1"/>
    <col min="11" max="11" width="16.5703125" style="152" bestFit="1" customWidth="1"/>
    <col min="12" max="12" width="14.28515625" bestFit="1" customWidth="1"/>
    <col min="13" max="13" width="11.5703125" bestFit="1" customWidth="1"/>
  </cols>
  <sheetData>
    <row r="1" spans="2:11" x14ac:dyDescent="0.25">
      <c r="C1" s="488" t="s">
        <v>367</v>
      </c>
      <c r="D1" s="489"/>
      <c r="E1" s="489"/>
      <c r="F1" s="489"/>
      <c r="G1" s="489"/>
      <c r="H1" s="489"/>
      <c r="I1" s="489"/>
      <c r="J1" s="489"/>
      <c r="K1" s="489"/>
    </row>
    <row r="3" spans="2:11" ht="38.25" x14ac:dyDescent="0.25">
      <c r="B3" s="133" t="s">
        <v>124</v>
      </c>
      <c r="C3" s="126" t="s">
        <v>316</v>
      </c>
      <c r="D3" s="126" t="s">
        <v>368</v>
      </c>
      <c r="E3" s="219" t="s">
        <v>369</v>
      </c>
      <c r="F3" s="219" t="s">
        <v>370</v>
      </c>
      <c r="G3" s="219" t="s">
        <v>371</v>
      </c>
      <c r="H3" s="219" t="s">
        <v>372</v>
      </c>
      <c r="I3" s="219" t="s">
        <v>373</v>
      </c>
      <c r="J3" s="219" t="s">
        <v>374</v>
      </c>
      <c r="K3" s="220" t="s">
        <v>312</v>
      </c>
    </row>
    <row r="4" spans="2:11" x14ac:dyDescent="0.25">
      <c r="B4" s="130">
        <v>1</v>
      </c>
      <c r="C4" s="134" t="s">
        <v>375</v>
      </c>
      <c r="D4" s="135"/>
      <c r="E4" s="140"/>
      <c r="F4" s="140"/>
      <c r="G4" s="140"/>
      <c r="H4" s="140"/>
      <c r="I4" s="140"/>
      <c r="J4" s="140"/>
      <c r="K4" s="140"/>
    </row>
    <row r="5" spans="2:11" x14ac:dyDescent="0.25">
      <c r="B5" s="130">
        <v>1.1000000000000001</v>
      </c>
      <c r="C5" s="136" t="s">
        <v>319</v>
      </c>
      <c r="D5" s="127"/>
      <c r="E5" s="316">
        <v>2914486959.6100001</v>
      </c>
      <c r="F5" s="316">
        <v>146527944.37</v>
      </c>
      <c r="G5" s="316">
        <v>28466521.739999998</v>
      </c>
      <c r="H5" s="316">
        <v>157471532.33000001</v>
      </c>
      <c r="I5" s="316">
        <v>15763783.08</v>
      </c>
      <c r="J5" s="129">
        <v>0</v>
      </c>
      <c r="K5" s="316">
        <f>SUM(D5:J5)</f>
        <v>3262716741.1299996</v>
      </c>
    </row>
    <row r="6" spans="2:11" x14ac:dyDescent="0.25">
      <c r="B6" s="130">
        <v>1.2</v>
      </c>
      <c r="C6" s="127" t="s">
        <v>347</v>
      </c>
      <c r="D6" s="129">
        <f t="shared" ref="D6:J6" si="0">+D7+D8+D9+D10</f>
        <v>0</v>
      </c>
      <c r="E6" s="129">
        <f t="shared" si="0"/>
        <v>0</v>
      </c>
      <c r="F6" s="129">
        <f t="shared" si="0"/>
        <v>0</v>
      </c>
      <c r="G6" s="129">
        <f t="shared" si="0"/>
        <v>0</v>
      </c>
      <c r="H6" s="129">
        <f t="shared" si="0"/>
        <v>0</v>
      </c>
      <c r="I6" s="129">
        <f t="shared" si="0"/>
        <v>0</v>
      </c>
      <c r="J6" s="129">
        <f t="shared" si="0"/>
        <v>0</v>
      </c>
      <c r="K6" s="316">
        <f t="shared" ref="K6:K27" si="1">SUM(D6:J6)</f>
        <v>0</v>
      </c>
    </row>
    <row r="7" spans="2:11" x14ac:dyDescent="0.25">
      <c r="B7" s="490"/>
      <c r="C7" s="127" t="s">
        <v>376</v>
      </c>
      <c r="D7" s="129"/>
      <c r="E7" s="129"/>
      <c r="F7" s="129"/>
      <c r="G7" s="129"/>
      <c r="H7" s="129"/>
      <c r="I7" s="129"/>
      <c r="J7" s="129"/>
      <c r="K7" s="316">
        <f t="shared" si="1"/>
        <v>0</v>
      </c>
    </row>
    <row r="8" spans="2:11" x14ac:dyDescent="0.25">
      <c r="B8" s="490"/>
      <c r="C8" s="127" t="s">
        <v>377</v>
      </c>
      <c r="D8" s="127"/>
      <c r="E8" s="129"/>
      <c r="F8" s="129"/>
      <c r="G8" s="129"/>
      <c r="H8" s="129"/>
      <c r="I8" s="129"/>
      <c r="J8" s="129"/>
      <c r="K8" s="316">
        <f t="shared" si="1"/>
        <v>0</v>
      </c>
    </row>
    <row r="9" spans="2:11" x14ac:dyDescent="0.25">
      <c r="B9" s="490"/>
      <c r="C9" s="127" t="s">
        <v>378</v>
      </c>
      <c r="D9" s="127"/>
      <c r="E9" s="129"/>
      <c r="F9" s="129"/>
      <c r="G9" s="129"/>
      <c r="H9" s="129"/>
      <c r="I9" s="129"/>
      <c r="J9" s="129"/>
      <c r="K9" s="316">
        <f t="shared" si="1"/>
        <v>0</v>
      </c>
    </row>
    <row r="10" spans="2:11" x14ac:dyDescent="0.25">
      <c r="B10" s="490"/>
      <c r="C10" s="127" t="s">
        <v>379</v>
      </c>
      <c r="D10" s="127"/>
      <c r="E10" s="129"/>
      <c r="F10" s="129"/>
      <c r="G10" s="129"/>
      <c r="H10" s="129"/>
      <c r="I10" s="129"/>
      <c r="J10" s="129"/>
      <c r="K10" s="316">
        <f t="shared" si="1"/>
        <v>0</v>
      </c>
    </row>
    <row r="11" spans="2:11" x14ac:dyDescent="0.25">
      <c r="B11" s="130">
        <v>1.3</v>
      </c>
      <c r="C11" s="127" t="s">
        <v>380</v>
      </c>
      <c r="D11" s="127"/>
      <c r="E11" s="129"/>
      <c r="F11" s="129"/>
      <c r="G11" s="129"/>
      <c r="H11" s="129"/>
      <c r="I11" s="129"/>
      <c r="J11" s="129"/>
      <c r="K11" s="316">
        <f t="shared" si="1"/>
        <v>0</v>
      </c>
    </row>
    <row r="12" spans="2:11" x14ac:dyDescent="0.25">
      <c r="B12" s="490"/>
      <c r="C12" s="127" t="s">
        <v>381</v>
      </c>
      <c r="D12" s="127"/>
      <c r="E12" s="129"/>
      <c r="F12" s="129"/>
      <c r="G12" s="129"/>
      <c r="H12" s="129"/>
      <c r="I12" s="129"/>
      <c r="J12" s="129"/>
      <c r="K12" s="316">
        <f t="shared" si="1"/>
        <v>0</v>
      </c>
    </row>
    <row r="13" spans="2:11" x14ac:dyDescent="0.25">
      <c r="B13" s="490"/>
      <c r="C13" s="127" t="s">
        <v>382</v>
      </c>
      <c r="D13" s="127"/>
      <c r="E13" s="129"/>
      <c r="F13" s="129"/>
      <c r="G13" s="129"/>
      <c r="H13" s="129"/>
      <c r="I13" s="129"/>
      <c r="J13" s="129"/>
      <c r="K13" s="316">
        <f t="shared" si="1"/>
        <v>0</v>
      </c>
    </row>
    <row r="14" spans="2:11" x14ac:dyDescent="0.25">
      <c r="B14" s="490"/>
      <c r="C14" s="127" t="s">
        <v>383</v>
      </c>
      <c r="D14" s="127"/>
      <c r="E14" s="129"/>
      <c r="F14" s="129"/>
      <c r="G14" s="129"/>
      <c r="H14" s="129"/>
      <c r="I14" s="129"/>
      <c r="J14" s="129"/>
      <c r="K14" s="316">
        <f t="shared" si="1"/>
        <v>0</v>
      </c>
    </row>
    <row r="15" spans="2:11" x14ac:dyDescent="0.25">
      <c r="B15" s="490"/>
      <c r="C15" s="127"/>
      <c r="D15" s="127"/>
      <c r="E15" s="129"/>
      <c r="F15" s="129"/>
      <c r="G15" s="129"/>
      <c r="H15" s="129"/>
      <c r="I15" s="129"/>
      <c r="J15" s="129"/>
      <c r="K15" s="316">
        <f t="shared" si="1"/>
        <v>0</v>
      </c>
    </row>
    <row r="16" spans="2:11" x14ac:dyDescent="0.25">
      <c r="B16" s="130">
        <v>1.4</v>
      </c>
      <c r="C16" s="127" t="s">
        <v>384</v>
      </c>
      <c r="D16" s="127"/>
      <c r="E16" s="129"/>
      <c r="F16" s="129"/>
      <c r="G16" s="129"/>
      <c r="H16" s="129"/>
      <c r="I16" s="129"/>
      <c r="J16" s="129"/>
      <c r="K16" s="316">
        <f t="shared" si="1"/>
        <v>0</v>
      </c>
    </row>
    <row r="17" spans="2:13" ht="26.25" x14ac:dyDescent="0.25">
      <c r="B17" s="130">
        <v>1.5</v>
      </c>
      <c r="C17" s="137" t="s">
        <v>385</v>
      </c>
      <c r="D17" s="127"/>
      <c r="E17" s="129"/>
      <c r="F17" s="129"/>
      <c r="G17" s="129"/>
      <c r="H17" s="129"/>
      <c r="I17" s="129"/>
      <c r="J17" s="129"/>
      <c r="K17" s="316">
        <f t="shared" si="1"/>
        <v>0</v>
      </c>
    </row>
    <row r="18" spans="2:13" x14ac:dyDescent="0.25">
      <c r="B18" s="130">
        <v>1.6</v>
      </c>
      <c r="C18" s="127" t="s">
        <v>308</v>
      </c>
      <c r="D18" s="129">
        <f t="shared" ref="D18:J18" si="2">+D5+D6+D11</f>
        <v>0</v>
      </c>
      <c r="E18" s="129">
        <f t="shared" si="2"/>
        <v>2914486959.6100001</v>
      </c>
      <c r="F18" s="129">
        <f t="shared" si="2"/>
        <v>146527944.37</v>
      </c>
      <c r="G18" s="129">
        <f t="shared" si="2"/>
        <v>28466521.739999998</v>
      </c>
      <c r="H18" s="129">
        <f t="shared" si="2"/>
        <v>157471532.33000001</v>
      </c>
      <c r="I18" s="129">
        <f t="shared" si="2"/>
        <v>15763783.08</v>
      </c>
      <c r="J18" s="129">
        <f t="shared" si="2"/>
        <v>0</v>
      </c>
      <c r="K18" s="316">
        <f>SUM(D18:J18)</f>
        <v>3262716741.1299996</v>
      </c>
    </row>
    <row r="19" spans="2:13" x14ac:dyDescent="0.25">
      <c r="B19" s="138">
        <v>2</v>
      </c>
      <c r="C19" s="139" t="s">
        <v>386</v>
      </c>
      <c r="D19" s="135"/>
      <c r="E19" s="140"/>
      <c r="F19" s="140"/>
      <c r="G19" s="140"/>
      <c r="H19" s="140"/>
      <c r="I19" s="140"/>
      <c r="J19" s="140"/>
      <c r="K19" s="316">
        <f t="shared" si="1"/>
        <v>0</v>
      </c>
      <c r="M19" s="141"/>
    </row>
    <row r="20" spans="2:13" x14ac:dyDescent="0.25">
      <c r="B20" s="142">
        <v>2.1</v>
      </c>
      <c r="C20" s="128" t="s">
        <v>387</v>
      </c>
      <c r="D20" s="127"/>
      <c r="E20" s="316">
        <v>776467600.37</v>
      </c>
      <c r="F20" s="316">
        <v>132222994.04000001</v>
      </c>
      <c r="G20" s="316">
        <v>25539047.100000001</v>
      </c>
      <c r="H20" s="316">
        <v>139828368.15000001</v>
      </c>
      <c r="I20" s="316">
        <v>13811283.08</v>
      </c>
      <c r="J20" s="129">
        <v>0</v>
      </c>
      <c r="K20" s="316">
        <f>SUM(D20:J20)</f>
        <v>1087869292.74</v>
      </c>
    </row>
    <row r="21" spans="2:13" x14ac:dyDescent="0.25">
      <c r="B21" s="142" t="s">
        <v>38</v>
      </c>
      <c r="C21" s="128" t="s">
        <v>388</v>
      </c>
      <c r="D21" s="127"/>
      <c r="E21" s="129">
        <f t="shared" ref="E21:J21" si="3">E22+E23+E24</f>
        <v>0</v>
      </c>
      <c r="F21" s="129">
        <f t="shared" si="3"/>
        <v>0</v>
      </c>
      <c r="G21" s="129">
        <f t="shared" si="3"/>
        <v>0</v>
      </c>
      <c r="H21" s="129">
        <f t="shared" si="3"/>
        <v>0</v>
      </c>
      <c r="I21" s="129">
        <f t="shared" si="3"/>
        <v>0</v>
      </c>
      <c r="J21" s="129">
        <f t="shared" si="3"/>
        <v>0</v>
      </c>
      <c r="K21" s="316">
        <f>SUM(D21:J21)</f>
        <v>0</v>
      </c>
    </row>
    <row r="22" spans="2:13" x14ac:dyDescent="0.25">
      <c r="B22" s="491"/>
      <c r="C22" s="128" t="s">
        <v>389</v>
      </c>
      <c r="D22" s="127"/>
      <c r="E22" s="129">
        <v>0</v>
      </c>
      <c r="F22" s="129">
        <v>0</v>
      </c>
      <c r="G22" s="129">
        <v>0</v>
      </c>
      <c r="H22" s="129">
        <v>0</v>
      </c>
      <c r="I22" s="129">
        <v>0</v>
      </c>
      <c r="J22" s="129">
        <v>0</v>
      </c>
      <c r="K22" s="316">
        <f>SUM(D22:J22)</f>
        <v>0</v>
      </c>
      <c r="L22" s="141"/>
    </row>
    <row r="23" spans="2:13" ht="26.25" x14ac:dyDescent="0.25">
      <c r="B23" s="491"/>
      <c r="C23" s="143" t="s">
        <v>390</v>
      </c>
      <c r="D23" s="127"/>
      <c r="E23" s="129"/>
      <c r="F23" s="129"/>
      <c r="G23" s="129"/>
      <c r="H23" s="129"/>
      <c r="I23" s="129"/>
      <c r="J23" s="129"/>
      <c r="K23" s="316">
        <f t="shared" si="1"/>
        <v>0</v>
      </c>
    </row>
    <row r="24" spans="2:13" ht="26.25" x14ac:dyDescent="0.25">
      <c r="B24" s="491"/>
      <c r="C24" s="143" t="s">
        <v>391</v>
      </c>
      <c r="D24" s="127"/>
      <c r="E24" s="129"/>
      <c r="F24" s="129"/>
      <c r="G24" s="129"/>
      <c r="H24" s="129"/>
      <c r="I24" s="129"/>
      <c r="J24" s="129"/>
      <c r="K24" s="316">
        <f t="shared" si="1"/>
        <v>0</v>
      </c>
    </row>
    <row r="25" spans="2:13" x14ac:dyDescent="0.25">
      <c r="B25" s="142" t="s">
        <v>39</v>
      </c>
      <c r="C25" s="128" t="s">
        <v>392</v>
      </c>
      <c r="D25" s="127"/>
      <c r="E25" s="129"/>
      <c r="F25" s="129"/>
      <c r="G25" s="129"/>
      <c r="H25" s="129"/>
      <c r="I25" s="129"/>
      <c r="J25" s="129"/>
      <c r="K25" s="316">
        <f t="shared" si="1"/>
        <v>0</v>
      </c>
    </row>
    <row r="26" spans="2:13" x14ac:dyDescent="0.25">
      <c r="B26" s="142" t="s">
        <v>159</v>
      </c>
      <c r="C26" s="128" t="s">
        <v>419</v>
      </c>
      <c r="D26" s="127"/>
      <c r="E26" s="316">
        <f t="shared" ref="E26:J26" si="4">E20+E21</f>
        <v>776467600.37</v>
      </c>
      <c r="F26" s="316">
        <f t="shared" si="4"/>
        <v>132222994.04000001</v>
      </c>
      <c r="G26" s="316">
        <f t="shared" si="4"/>
        <v>25539047.100000001</v>
      </c>
      <c r="H26" s="316">
        <f t="shared" si="4"/>
        <v>139828368.15000001</v>
      </c>
      <c r="I26" s="316">
        <f t="shared" si="4"/>
        <v>13811283.08</v>
      </c>
      <c r="J26" s="129">
        <f t="shared" si="4"/>
        <v>0</v>
      </c>
      <c r="K26" s="316">
        <f>SUM(D26:J26)</f>
        <v>1087869292.74</v>
      </c>
    </row>
    <row r="27" spans="2:13" x14ac:dyDescent="0.25">
      <c r="B27" s="144">
        <v>3</v>
      </c>
      <c r="C27" s="145" t="s">
        <v>393</v>
      </c>
      <c r="D27" s="146"/>
      <c r="E27" s="366"/>
      <c r="F27" s="366"/>
      <c r="G27" s="366"/>
      <c r="H27" s="367"/>
      <c r="I27" s="367"/>
      <c r="J27" s="222"/>
      <c r="K27" s="316">
        <f t="shared" si="1"/>
        <v>0</v>
      </c>
    </row>
    <row r="28" spans="2:13" x14ac:dyDescent="0.25">
      <c r="B28" s="142" t="s">
        <v>43</v>
      </c>
      <c r="C28" s="128" t="s">
        <v>394</v>
      </c>
      <c r="D28" s="225">
        <f t="shared" ref="D28:J28" si="5">+D18</f>
        <v>0</v>
      </c>
      <c r="E28" s="368">
        <f t="shared" si="5"/>
        <v>2914486959.6100001</v>
      </c>
      <c r="F28" s="368">
        <f t="shared" si="5"/>
        <v>146527944.37</v>
      </c>
      <c r="G28" s="368">
        <f t="shared" si="5"/>
        <v>28466521.739999998</v>
      </c>
      <c r="H28" s="368">
        <f t="shared" si="5"/>
        <v>157471532.33000001</v>
      </c>
      <c r="I28" s="368">
        <f t="shared" si="5"/>
        <v>15763783.08</v>
      </c>
      <c r="J28" s="225">
        <f t="shared" si="5"/>
        <v>0</v>
      </c>
      <c r="K28" s="316">
        <f>SUM(D28:J28)</f>
        <v>3262716741.1299996</v>
      </c>
    </row>
    <row r="29" spans="2:13" x14ac:dyDescent="0.25">
      <c r="B29" s="142" t="s">
        <v>56</v>
      </c>
      <c r="C29" s="147" t="s">
        <v>395</v>
      </c>
      <c r="D29" s="221">
        <f t="shared" ref="D29:J29" si="6">D28-D26</f>
        <v>0</v>
      </c>
      <c r="E29" s="366">
        <f t="shared" si="6"/>
        <v>2138019359.2400002</v>
      </c>
      <c r="F29" s="366">
        <f t="shared" si="6"/>
        <v>14304950.329999998</v>
      </c>
      <c r="G29" s="366">
        <f t="shared" si="6"/>
        <v>2927474.6399999969</v>
      </c>
      <c r="H29" s="366">
        <f t="shared" si="6"/>
        <v>17643164.180000007</v>
      </c>
      <c r="I29" s="366">
        <f t="shared" si="6"/>
        <v>1952500</v>
      </c>
      <c r="J29" s="221">
        <f t="shared" si="6"/>
        <v>0</v>
      </c>
      <c r="K29" s="316">
        <f>SUM(D29:J29)</f>
        <v>2174847448.3899999</v>
      </c>
      <c r="L29" s="226"/>
    </row>
    <row r="30" spans="2:13" x14ac:dyDescent="0.25">
      <c r="B30" s="492" t="s">
        <v>396</v>
      </c>
      <c r="C30" s="492"/>
      <c r="D30" s="492"/>
      <c r="E30" s="492"/>
      <c r="F30" s="492"/>
      <c r="G30" s="492"/>
      <c r="H30" s="492"/>
      <c r="I30" s="492"/>
      <c r="J30" s="492"/>
      <c r="K30" s="492"/>
    </row>
    <row r="31" spans="2:13" x14ac:dyDescent="0.25">
      <c r="B31" s="493"/>
      <c r="C31" s="493"/>
      <c r="D31" s="493"/>
      <c r="E31" s="493"/>
      <c r="F31" s="493"/>
      <c r="G31" s="493"/>
      <c r="H31" s="493"/>
      <c r="I31" s="493"/>
      <c r="J31" s="493"/>
      <c r="K31" s="493"/>
    </row>
    <row r="32" spans="2:13" x14ac:dyDescent="0.25">
      <c r="B32" s="493"/>
      <c r="C32" s="493"/>
      <c r="D32" s="493"/>
      <c r="E32" s="493"/>
      <c r="F32" s="493"/>
      <c r="G32" s="493"/>
      <c r="H32" s="493"/>
      <c r="I32" s="493"/>
      <c r="J32" s="493"/>
      <c r="K32" s="493"/>
    </row>
    <row r="33" spans="2:11" ht="16.5" x14ac:dyDescent="0.25">
      <c r="B33" s="148"/>
      <c r="C33" s="124"/>
      <c r="D33" s="124"/>
      <c r="E33" s="223"/>
      <c r="F33" s="223"/>
      <c r="G33" s="223"/>
      <c r="H33" s="223"/>
      <c r="I33" s="223"/>
      <c r="J33" s="223"/>
      <c r="K33" s="223"/>
    </row>
    <row r="34" spans="2:11" x14ac:dyDescent="0.25">
      <c r="B34" s="149"/>
      <c r="C34" s="124"/>
      <c r="D34" s="124"/>
      <c r="E34" s="223"/>
      <c r="F34" s="223"/>
      <c r="G34" s="223"/>
      <c r="H34" s="223"/>
      <c r="I34" s="223"/>
      <c r="J34" s="223"/>
      <c r="K34" s="223"/>
    </row>
    <row r="35" spans="2:11" x14ac:dyDescent="0.25">
      <c r="B35" s="149"/>
      <c r="C35" s="124"/>
      <c r="D35" s="124"/>
      <c r="E35" s="223"/>
      <c r="F35" s="223"/>
      <c r="G35" s="223"/>
      <c r="H35" s="223"/>
      <c r="I35" s="223"/>
      <c r="J35" s="223"/>
      <c r="K35" s="223"/>
    </row>
    <row r="36" spans="2:11" x14ac:dyDescent="0.25">
      <c r="B36" s="149"/>
      <c r="C36" s="124"/>
      <c r="D36" s="124"/>
      <c r="E36" s="223"/>
      <c r="F36" s="223"/>
      <c r="G36" s="223"/>
      <c r="H36" s="223"/>
      <c r="I36" s="223"/>
      <c r="J36" s="223"/>
      <c r="K36" s="223"/>
    </row>
    <row r="37" spans="2:11" x14ac:dyDescent="0.25">
      <c r="B37" s="149"/>
      <c r="C37" s="124"/>
      <c r="D37" s="124"/>
      <c r="E37" s="223"/>
      <c r="F37" s="223"/>
      <c r="G37" s="223"/>
      <c r="H37" s="223"/>
      <c r="I37" s="223"/>
      <c r="J37" s="223"/>
      <c r="K37" s="223"/>
    </row>
    <row r="38" spans="2:11" x14ac:dyDescent="0.25">
      <c r="B38" s="149"/>
      <c r="C38" s="124"/>
      <c r="D38" s="124"/>
      <c r="E38" s="223"/>
      <c r="F38" s="223"/>
      <c r="G38" s="223"/>
      <c r="H38" s="223"/>
      <c r="I38" s="223"/>
      <c r="J38" s="223"/>
      <c r="K38" s="223"/>
    </row>
    <row r="39" spans="2:11" x14ac:dyDescent="0.25">
      <c r="B39" s="150"/>
      <c r="C39" s="151"/>
      <c r="D39" s="151"/>
      <c r="E39" s="224"/>
      <c r="F39" s="224"/>
      <c r="G39" s="224"/>
      <c r="H39" s="224"/>
      <c r="I39" s="224"/>
      <c r="J39" s="224"/>
      <c r="K39" s="224"/>
    </row>
    <row r="40" spans="2:11" x14ac:dyDescent="0.25">
      <c r="B40" s="150"/>
      <c r="C40" s="151"/>
      <c r="D40" s="151"/>
      <c r="E40" s="224"/>
      <c r="F40" s="224"/>
      <c r="G40" s="224"/>
      <c r="H40" s="224"/>
      <c r="I40" s="224"/>
      <c r="J40" s="224"/>
      <c r="K40" s="224"/>
    </row>
    <row r="41" spans="2:11" x14ac:dyDescent="0.25">
      <c r="B41" s="150"/>
      <c r="C41" s="151"/>
      <c r="D41" s="151"/>
      <c r="E41" s="224"/>
      <c r="F41" s="224"/>
      <c r="G41" s="224"/>
      <c r="H41" s="224"/>
      <c r="I41" s="224"/>
      <c r="J41" s="224"/>
      <c r="K41" s="224"/>
    </row>
    <row r="42" spans="2:11" x14ac:dyDescent="0.25">
      <c r="B42" s="150"/>
      <c r="C42" s="151"/>
      <c r="D42" s="151"/>
      <c r="E42" s="224"/>
      <c r="F42" s="224"/>
      <c r="G42" s="224"/>
      <c r="H42" s="224"/>
      <c r="I42" s="224"/>
      <c r="J42" s="224"/>
      <c r="K42" s="224"/>
    </row>
    <row r="43" spans="2:11" x14ac:dyDescent="0.25">
      <c r="B43" s="150"/>
      <c r="C43" s="151"/>
      <c r="D43" s="151"/>
      <c r="E43" s="224"/>
      <c r="F43" s="224"/>
      <c r="G43" s="224"/>
      <c r="H43" s="224"/>
      <c r="I43" s="224"/>
      <c r="J43" s="224"/>
      <c r="K43" s="224"/>
    </row>
    <row r="44" spans="2:11" x14ac:dyDescent="0.25">
      <c r="B44" s="150"/>
      <c r="C44" s="151"/>
      <c r="D44" s="151"/>
      <c r="E44" s="224"/>
      <c r="F44" s="224"/>
      <c r="G44" s="224"/>
      <c r="H44" s="224"/>
      <c r="I44" s="224"/>
      <c r="J44" s="224"/>
      <c r="K44" s="224"/>
    </row>
    <row r="45" spans="2:11" x14ac:dyDescent="0.25">
      <c r="B45" s="150"/>
      <c r="C45" s="151"/>
      <c r="D45" s="151"/>
      <c r="E45" s="224"/>
      <c r="F45" s="224"/>
      <c r="G45" s="224"/>
      <c r="H45" s="224"/>
      <c r="I45" s="224"/>
      <c r="J45" s="224"/>
      <c r="K45" s="224"/>
    </row>
    <row r="46" spans="2:11" x14ac:dyDescent="0.25">
      <c r="B46" s="150"/>
      <c r="C46" s="151"/>
      <c r="D46" s="151"/>
      <c r="E46" s="224"/>
      <c r="F46" s="224"/>
      <c r="G46" s="224"/>
      <c r="H46" s="224"/>
      <c r="I46" s="224"/>
      <c r="J46" s="224"/>
      <c r="K46" s="224"/>
    </row>
    <row r="47" spans="2:11" x14ac:dyDescent="0.25">
      <c r="B47" s="150"/>
      <c r="C47" s="151"/>
      <c r="D47" s="151"/>
      <c r="E47" s="224"/>
      <c r="F47" s="224"/>
      <c r="G47" s="224"/>
      <c r="H47" s="224"/>
      <c r="I47" s="224"/>
      <c r="J47" s="224"/>
      <c r="K47" s="224"/>
    </row>
    <row r="48" spans="2:11" x14ac:dyDescent="0.25">
      <c r="B48" s="150"/>
      <c r="C48" s="151"/>
      <c r="D48" s="151"/>
      <c r="E48" s="224"/>
      <c r="F48" s="224"/>
      <c r="G48" s="224"/>
      <c r="H48" s="224"/>
      <c r="I48" s="224"/>
      <c r="J48" s="224"/>
      <c r="K48" s="224"/>
    </row>
    <row r="49" spans="2:11" x14ac:dyDescent="0.25">
      <c r="B49" s="150"/>
      <c r="C49" s="151"/>
      <c r="D49" s="151"/>
      <c r="E49" s="224"/>
      <c r="F49" s="224"/>
      <c r="G49" s="224"/>
      <c r="H49" s="224"/>
      <c r="I49" s="224"/>
      <c r="J49" s="224"/>
      <c r="K49" s="224"/>
    </row>
    <row r="50" spans="2:11" x14ac:dyDescent="0.25">
      <c r="B50" s="150"/>
      <c r="C50" s="151"/>
      <c r="D50" s="151"/>
      <c r="E50" s="224"/>
      <c r="F50" s="224"/>
      <c r="G50" s="224"/>
      <c r="H50" s="224"/>
      <c r="I50" s="224"/>
      <c r="J50" s="224"/>
      <c r="K50" s="224"/>
    </row>
    <row r="51" spans="2:11" x14ac:dyDescent="0.25">
      <c r="B51" s="150"/>
      <c r="C51" s="151"/>
      <c r="D51" s="151"/>
      <c r="E51" s="224"/>
      <c r="F51" s="224"/>
      <c r="G51" s="224"/>
      <c r="H51" s="224"/>
      <c r="I51" s="224"/>
      <c r="J51" s="224"/>
      <c r="K51" s="224"/>
    </row>
    <row r="52" spans="2:11" x14ac:dyDescent="0.25">
      <c r="B52" s="150"/>
      <c r="C52" s="151"/>
      <c r="D52" s="151"/>
      <c r="E52" s="224"/>
      <c r="F52" s="224"/>
      <c r="G52" s="224"/>
      <c r="H52" s="224"/>
      <c r="I52" s="224"/>
      <c r="J52" s="224"/>
      <c r="K52" s="224"/>
    </row>
    <row r="53" spans="2:11" x14ac:dyDescent="0.25">
      <c r="B53" s="150"/>
      <c r="C53" s="151"/>
      <c r="D53" s="151"/>
      <c r="E53" s="224"/>
      <c r="F53" s="224"/>
      <c r="G53" s="224"/>
      <c r="H53" s="224"/>
      <c r="I53" s="224"/>
      <c r="J53" s="224"/>
      <c r="K53" s="224"/>
    </row>
    <row r="54" spans="2:11" x14ac:dyDescent="0.25">
      <c r="B54" s="150"/>
      <c r="C54" s="151"/>
      <c r="D54" s="151"/>
      <c r="E54" s="224"/>
      <c r="F54" s="224"/>
      <c r="G54" s="224"/>
      <c r="H54" s="224"/>
      <c r="I54" s="224"/>
      <c r="J54" s="224"/>
      <c r="K54" s="224"/>
    </row>
    <row r="55" spans="2:11" x14ac:dyDescent="0.25">
      <c r="B55" s="150"/>
      <c r="C55" s="151"/>
      <c r="D55" s="151"/>
      <c r="E55" s="224"/>
      <c r="F55" s="224"/>
      <c r="G55" s="224"/>
      <c r="H55" s="224"/>
      <c r="I55" s="224"/>
      <c r="J55" s="224"/>
      <c r="K55" s="224"/>
    </row>
    <row r="56" spans="2:11" x14ac:dyDescent="0.25">
      <c r="B56" s="150"/>
      <c r="C56" s="151"/>
      <c r="D56" s="151"/>
      <c r="E56" s="224"/>
      <c r="F56" s="224"/>
      <c r="G56" s="224"/>
      <c r="H56" s="224"/>
      <c r="I56" s="224"/>
      <c r="J56" s="224"/>
      <c r="K56" s="224"/>
    </row>
    <row r="57" spans="2:11" x14ac:dyDescent="0.25">
      <c r="B57" s="150"/>
      <c r="C57" s="151"/>
      <c r="D57" s="151"/>
      <c r="E57" s="224"/>
      <c r="F57" s="224"/>
      <c r="G57" s="224"/>
      <c r="H57" s="224"/>
      <c r="I57" s="224"/>
      <c r="J57" s="224"/>
      <c r="K57" s="224"/>
    </row>
    <row r="58" spans="2:11" x14ac:dyDescent="0.25">
      <c r="B58" s="150"/>
      <c r="C58" s="151"/>
      <c r="D58" s="151"/>
      <c r="E58" s="224"/>
      <c r="F58" s="224"/>
      <c r="G58" s="224"/>
      <c r="H58" s="224"/>
      <c r="I58" s="224"/>
      <c r="J58" s="224"/>
      <c r="K58" s="224"/>
    </row>
    <row r="59" spans="2:11" x14ac:dyDescent="0.25">
      <c r="B59" s="150"/>
      <c r="C59" s="151"/>
      <c r="D59" s="151"/>
      <c r="E59" s="224"/>
      <c r="F59" s="224"/>
      <c r="G59" s="224"/>
      <c r="H59" s="224"/>
      <c r="I59" s="224"/>
      <c r="J59" s="224"/>
      <c r="K59" s="224"/>
    </row>
    <row r="60" spans="2:11" x14ac:dyDescent="0.25">
      <c r="B60" s="150"/>
      <c r="C60" s="151"/>
      <c r="D60" s="151"/>
      <c r="E60" s="224"/>
      <c r="F60" s="224"/>
      <c r="G60" s="224"/>
      <c r="H60" s="224"/>
      <c r="I60" s="224"/>
      <c r="J60" s="224"/>
      <c r="K60" s="224"/>
    </row>
    <row r="61" spans="2:11" x14ac:dyDescent="0.25">
      <c r="B61" s="150"/>
      <c r="C61" s="151"/>
      <c r="D61" s="151"/>
      <c r="E61" s="224"/>
      <c r="F61" s="224"/>
      <c r="G61" s="224"/>
      <c r="H61" s="224"/>
      <c r="I61" s="224"/>
      <c r="J61" s="224"/>
      <c r="K61" s="224"/>
    </row>
    <row r="62" spans="2:11" x14ac:dyDescent="0.25">
      <c r="B62" s="150"/>
      <c r="C62" s="151"/>
      <c r="D62" s="151"/>
      <c r="E62" s="224"/>
      <c r="F62" s="224"/>
      <c r="G62" s="224"/>
      <c r="H62" s="224"/>
      <c r="I62" s="224"/>
      <c r="J62" s="224"/>
      <c r="K62" s="224"/>
    </row>
    <row r="63" spans="2:11" x14ac:dyDescent="0.25">
      <c r="B63" s="150"/>
      <c r="C63" s="151"/>
      <c r="D63" s="151"/>
      <c r="E63" s="224"/>
      <c r="F63" s="224"/>
      <c r="G63" s="224"/>
      <c r="H63" s="224"/>
      <c r="I63" s="224"/>
      <c r="J63" s="224"/>
      <c r="K63" s="224"/>
    </row>
    <row r="64" spans="2:11" x14ac:dyDescent="0.25">
      <c r="B64" s="150"/>
      <c r="C64" s="151"/>
      <c r="D64" s="151"/>
      <c r="E64" s="224"/>
      <c r="F64" s="224"/>
      <c r="G64" s="224"/>
      <c r="H64" s="224"/>
      <c r="I64" s="224"/>
      <c r="J64" s="224"/>
      <c r="K64" s="224"/>
    </row>
    <row r="65" spans="2:11" x14ac:dyDescent="0.25">
      <c r="B65" s="150"/>
      <c r="C65" s="151"/>
      <c r="D65" s="151"/>
      <c r="E65" s="224"/>
      <c r="F65" s="224"/>
      <c r="G65" s="224"/>
      <c r="H65" s="224"/>
      <c r="I65" s="224"/>
      <c r="J65" s="224"/>
      <c r="K65" s="224"/>
    </row>
    <row r="66" spans="2:11" x14ac:dyDescent="0.25">
      <c r="B66" s="150"/>
      <c r="C66" s="151"/>
      <c r="D66" s="151"/>
      <c r="E66" s="224"/>
      <c r="F66" s="224"/>
      <c r="G66" s="224"/>
      <c r="H66" s="224"/>
      <c r="I66" s="224"/>
      <c r="J66" s="224"/>
      <c r="K66" s="224"/>
    </row>
    <row r="67" spans="2:11" x14ac:dyDescent="0.25">
      <c r="B67" s="150"/>
      <c r="C67" s="151"/>
      <c r="D67" s="151"/>
      <c r="E67" s="224"/>
      <c r="F67" s="224"/>
      <c r="G67" s="224"/>
      <c r="H67" s="224"/>
      <c r="I67" s="224"/>
      <c r="J67" s="224"/>
      <c r="K67" s="224"/>
    </row>
    <row r="68" spans="2:11" x14ac:dyDescent="0.25">
      <c r="B68" s="150"/>
      <c r="C68" s="151"/>
      <c r="D68" s="151"/>
      <c r="E68" s="224"/>
      <c r="F68" s="224"/>
      <c r="G68" s="224"/>
      <c r="H68" s="224"/>
      <c r="I68" s="224"/>
      <c r="J68" s="224"/>
      <c r="K68" s="224"/>
    </row>
    <row r="69" spans="2:11" x14ac:dyDescent="0.25">
      <c r="B69" s="150"/>
      <c r="C69" s="151"/>
      <c r="D69" s="151"/>
      <c r="E69" s="224"/>
      <c r="F69" s="224"/>
      <c r="G69" s="224"/>
      <c r="H69" s="224"/>
      <c r="I69" s="224"/>
      <c r="J69" s="224"/>
      <c r="K69" s="224"/>
    </row>
    <row r="70" spans="2:11" x14ac:dyDescent="0.25">
      <c r="B70" s="150"/>
      <c r="C70" s="151"/>
      <c r="D70" s="151"/>
      <c r="E70" s="224"/>
      <c r="F70" s="224"/>
      <c r="G70" s="224"/>
      <c r="H70" s="224"/>
      <c r="I70" s="224"/>
      <c r="J70" s="224"/>
      <c r="K70" s="224"/>
    </row>
    <row r="71" spans="2:11" x14ac:dyDescent="0.25">
      <c r="B71" s="150"/>
      <c r="C71" s="151"/>
      <c r="D71" s="151"/>
      <c r="E71" s="224"/>
      <c r="F71" s="224"/>
      <c r="G71" s="224"/>
      <c r="H71" s="224"/>
      <c r="I71" s="224"/>
      <c r="J71" s="224"/>
      <c r="K71" s="224"/>
    </row>
    <row r="72" spans="2:11" x14ac:dyDescent="0.25">
      <c r="B72" s="150"/>
      <c r="C72" s="151"/>
      <c r="D72" s="151"/>
      <c r="E72" s="224"/>
      <c r="F72" s="224"/>
      <c r="G72" s="224"/>
      <c r="H72" s="224"/>
      <c r="I72" s="224"/>
      <c r="J72" s="224"/>
      <c r="K72" s="224"/>
    </row>
    <row r="73" spans="2:11" x14ac:dyDescent="0.25">
      <c r="B73" s="150"/>
      <c r="C73" s="151"/>
      <c r="D73" s="151"/>
      <c r="E73" s="224"/>
      <c r="F73" s="224"/>
      <c r="G73" s="224"/>
      <c r="H73" s="224"/>
      <c r="I73" s="224"/>
      <c r="J73" s="224"/>
      <c r="K73" s="224"/>
    </row>
    <row r="74" spans="2:11" x14ac:dyDescent="0.25">
      <c r="B74" s="150"/>
      <c r="C74" s="151"/>
      <c r="D74" s="151"/>
      <c r="E74" s="224"/>
      <c r="F74" s="224"/>
      <c r="G74" s="224"/>
      <c r="H74" s="224"/>
      <c r="I74" s="224"/>
      <c r="J74" s="224"/>
      <c r="K74" s="224"/>
    </row>
    <row r="75" spans="2:11" x14ac:dyDescent="0.25">
      <c r="B75" s="150"/>
      <c r="C75" s="151"/>
      <c r="D75" s="151"/>
      <c r="E75" s="224"/>
      <c r="F75" s="224"/>
      <c r="G75" s="224"/>
      <c r="H75" s="224"/>
      <c r="I75" s="224"/>
      <c r="J75" s="224"/>
      <c r="K75" s="224"/>
    </row>
    <row r="76" spans="2:11" x14ac:dyDescent="0.25">
      <c r="B76" s="150"/>
      <c r="C76" s="151"/>
      <c r="D76" s="151"/>
      <c r="E76" s="224"/>
      <c r="F76" s="224"/>
      <c r="G76" s="224"/>
      <c r="H76" s="224"/>
      <c r="I76" s="224"/>
      <c r="J76" s="224"/>
      <c r="K76" s="224"/>
    </row>
    <row r="77" spans="2:11" x14ac:dyDescent="0.25">
      <c r="B77" s="150"/>
      <c r="C77" s="151"/>
      <c r="D77" s="151"/>
      <c r="E77" s="224"/>
      <c r="F77" s="224"/>
      <c r="G77" s="224"/>
      <c r="H77" s="224"/>
      <c r="I77" s="224"/>
      <c r="J77" s="224"/>
      <c r="K77" s="224"/>
    </row>
    <row r="78" spans="2:11" x14ac:dyDescent="0.25">
      <c r="B78" s="150"/>
      <c r="C78" s="151"/>
      <c r="D78" s="151"/>
      <c r="E78" s="224"/>
      <c r="F78" s="224"/>
      <c r="G78" s="224"/>
      <c r="H78" s="224"/>
      <c r="I78" s="224"/>
      <c r="J78" s="224"/>
      <c r="K78" s="224"/>
    </row>
    <row r="79" spans="2:11" x14ac:dyDescent="0.25">
      <c r="B79" s="150"/>
      <c r="C79" s="151"/>
      <c r="D79" s="151"/>
      <c r="E79" s="224"/>
      <c r="F79" s="224"/>
      <c r="G79" s="224"/>
      <c r="H79" s="224"/>
      <c r="I79" s="224"/>
      <c r="J79" s="224"/>
      <c r="K79" s="224"/>
    </row>
    <row r="80" spans="2:11" x14ac:dyDescent="0.25">
      <c r="B80" s="150"/>
      <c r="C80" s="151"/>
      <c r="D80" s="151"/>
      <c r="E80" s="224"/>
      <c r="F80" s="224"/>
      <c r="G80" s="224"/>
      <c r="H80" s="224"/>
      <c r="I80" s="224"/>
      <c r="J80" s="224"/>
      <c r="K80" s="224"/>
    </row>
    <row r="81" spans="2:11" x14ac:dyDescent="0.25">
      <c r="B81" s="150"/>
      <c r="C81" s="151"/>
      <c r="D81" s="151"/>
      <c r="E81" s="224"/>
      <c r="F81" s="224"/>
      <c r="G81" s="224"/>
      <c r="H81" s="224"/>
      <c r="I81" s="224"/>
      <c r="J81" s="224"/>
      <c r="K81" s="224"/>
    </row>
    <row r="82" spans="2:11" x14ac:dyDescent="0.25">
      <c r="B82" s="150"/>
      <c r="C82" s="151"/>
      <c r="D82" s="151"/>
      <c r="E82" s="224"/>
      <c r="F82" s="224"/>
      <c r="G82" s="224"/>
      <c r="H82" s="224"/>
      <c r="I82" s="224"/>
      <c r="J82" s="224"/>
      <c r="K82" s="224"/>
    </row>
    <row r="83" spans="2:11" x14ac:dyDescent="0.25">
      <c r="B83" s="150"/>
      <c r="C83" s="151"/>
      <c r="D83" s="151"/>
      <c r="E83" s="224"/>
      <c r="F83" s="224"/>
      <c r="G83" s="224"/>
      <c r="H83" s="224"/>
      <c r="I83" s="224"/>
      <c r="J83" s="224"/>
      <c r="K83" s="224"/>
    </row>
    <row r="84" spans="2:11" x14ac:dyDescent="0.25">
      <c r="B84" s="150"/>
      <c r="C84" s="151"/>
      <c r="D84" s="151"/>
      <c r="E84" s="224"/>
      <c r="F84" s="224"/>
      <c r="G84" s="224"/>
      <c r="H84" s="224"/>
      <c r="I84" s="224"/>
      <c r="J84" s="224"/>
      <c r="K84" s="224"/>
    </row>
    <row r="85" spans="2:11" x14ac:dyDescent="0.25">
      <c r="B85" s="150"/>
      <c r="C85" s="151"/>
      <c r="D85" s="151"/>
      <c r="E85" s="224"/>
      <c r="F85" s="224"/>
      <c r="G85" s="224"/>
      <c r="H85" s="224"/>
      <c r="I85" s="224"/>
      <c r="J85" s="224"/>
      <c r="K85" s="224"/>
    </row>
    <row r="86" spans="2:11" x14ac:dyDescent="0.25">
      <c r="B86" s="150"/>
      <c r="C86" s="151"/>
      <c r="D86" s="151"/>
      <c r="E86" s="224"/>
      <c r="F86" s="224"/>
      <c r="G86" s="224"/>
      <c r="H86" s="224"/>
      <c r="I86" s="224"/>
      <c r="J86" s="224"/>
      <c r="K86" s="224"/>
    </row>
    <row r="87" spans="2:11" x14ac:dyDescent="0.25">
      <c r="B87" s="150"/>
      <c r="C87" s="151"/>
      <c r="D87" s="151"/>
      <c r="E87" s="224"/>
      <c r="F87" s="224"/>
      <c r="G87" s="224"/>
      <c r="H87" s="224"/>
      <c r="I87" s="224"/>
      <c r="J87" s="224"/>
      <c r="K87" s="224"/>
    </row>
    <row r="88" spans="2:11" x14ac:dyDescent="0.25">
      <c r="B88" s="150"/>
      <c r="C88" s="151"/>
      <c r="D88" s="151"/>
      <c r="E88" s="224"/>
      <c r="F88" s="224"/>
      <c r="G88" s="224"/>
      <c r="H88" s="224"/>
      <c r="I88" s="224"/>
      <c r="J88" s="224"/>
      <c r="K88" s="224"/>
    </row>
    <row r="89" spans="2:11" x14ac:dyDescent="0.25">
      <c r="B89" s="150"/>
      <c r="C89" s="151"/>
      <c r="D89" s="151"/>
      <c r="E89" s="224"/>
      <c r="F89" s="224"/>
      <c r="G89" s="224"/>
      <c r="H89" s="224"/>
      <c r="I89" s="224"/>
      <c r="J89" s="224"/>
      <c r="K89" s="224"/>
    </row>
    <row r="90" spans="2:11" x14ac:dyDescent="0.25">
      <c r="B90" s="150"/>
      <c r="C90" s="151"/>
      <c r="D90" s="151"/>
      <c r="E90" s="224"/>
      <c r="F90" s="224"/>
      <c r="G90" s="224"/>
      <c r="H90" s="224"/>
      <c r="I90" s="224"/>
      <c r="J90" s="224"/>
      <c r="K90" s="224"/>
    </row>
    <row r="91" spans="2:11" x14ac:dyDescent="0.25">
      <c r="B91" s="150"/>
      <c r="C91" s="151"/>
      <c r="D91" s="151"/>
      <c r="E91" s="224"/>
      <c r="F91" s="224"/>
      <c r="G91" s="224"/>
      <c r="H91" s="224"/>
      <c r="I91" s="224"/>
      <c r="J91" s="224"/>
      <c r="K91" s="224"/>
    </row>
    <row r="92" spans="2:11" x14ac:dyDescent="0.25">
      <c r="B92" s="150"/>
      <c r="C92" s="151"/>
      <c r="D92" s="151"/>
      <c r="E92" s="224"/>
      <c r="F92" s="224"/>
      <c r="G92" s="224"/>
      <c r="H92" s="224"/>
      <c r="I92" s="224"/>
      <c r="J92" s="224"/>
      <c r="K92" s="224"/>
    </row>
    <row r="93" spans="2:11" x14ac:dyDescent="0.25">
      <c r="B93" s="150"/>
      <c r="C93" s="151"/>
      <c r="D93" s="151"/>
      <c r="E93" s="224"/>
      <c r="F93" s="224"/>
      <c r="G93" s="224"/>
      <c r="H93" s="224"/>
      <c r="I93" s="224"/>
      <c r="J93" s="224"/>
      <c r="K93" s="224"/>
    </row>
    <row r="94" spans="2:11" x14ac:dyDescent="0.25">
      <c r="B94" s="150"/>
      <c r="C94" s="151"/>
      <c r="D94" s="151"/>
      <c r="E94" s="224"/>
      <c r="F94" s="224"/>
      <c r="G94" s="224"/>
      <c r="H94" s="224"/>
      <c r="I94" s="224"/>
      <c r="J94" s="224"/>
      <c r="K94" s="224"/>
    </row>
    <row r="95" spans="2:11" x14ac:dyDescent="0.25">
      <c r="B95" s="150"/>
      <c r="C95" s="151"/>
      <c r="D95" s="151"/>
      <c r="E95" s="224"/>
      <c r="F95" s="224"/>
      <c r="G95" s="224"/>
      <c r="H95" s="224"/>
      <c r="I95" s="224"/>
      <c r="J95" s="224"/>
      <c r="K95" s="224"/>
    </row>
    <row r="96" spans="2:11" x14ac:dyDescent="0.25">
      <c r="B96" s="150"/>
      <c r="C96" s="151"/>
      <c r="D96" s="151"/>
      <c r="E96" s="224"/>
      <c r="F96" s="224"/>
      <c r="G96" s="224"/>
      <c r="H96" s="224"/>
      <c r="I96" s="224"/>
      <c r="J96" s="224"/>
      <c r="K96" s="224"/>
    </row>
    <row r="97" spans="2:11" x14ac:dyDescent="0.25">
      <c r="B97" s="150"/>
      <c r="C97" s="151"/>
      <c r="D97" s="151"/>
      <c r="E97" s="224"/>
      <c r="F97" s="224"/>
      <c r="G97" s="224"/>
      <c r="H97" s="224"/>
      <c r="I97" s="224"/>
      <c r="J97" s="224"/>
      <c r="K97" s="224"/>
    </row>
    <row r="98" spans="2:11" x14ac:dyDescent="0.25">
      <c r="B98" s="150"/>
      <c r="C98" s="151"/>
      <c r="D98" s="151"/>
      <c r="E98" s="224"/>
      <c r="F98" s="224"/>
      <c r="G98" s="224"/>
      <c r="H98" s="224"/>
      <c r="I98" s="224"/>
      <c r="J98" s="224"/>
      <c r="K98" s="224"/>
    </row>
    <row r="99" spans="2:11" x14ac:dyDescent="0.25">
      <c r="B99" s="150"/>
      <c r="C99" s="151"/>
      <c r="D99" s="151"/>
      <c r="E99" s="224"/>
      <c r="F99" s="224"/>
      <c r="G99" s="224"/>
      <c r="H99" s="224"/>
      <c r="I99" s="224"/>
      <c r="J99" s="224"/>
      <c r="K99" s="224"/>
    </row>
    <row r="100" spans="2:11" x14ac:dyDescent="0.25">
      <c r="B100" s="150"/>
      <c r="C100" s="151"/>
      <c r="D100" s="151"/>
      <c r="E100" s="224"/>
      <c r="F100" s="224"/>
      <c r="G100" s="224"/>
      <c r="H100" s="224"/>
      <c r="I100" s="224"/>
      <c r="J100" s="224"/>
      <c r="K100" s="224"/>
    </row>
    <row r="101" spans="2:11" x14ac:dyDescent="0.25">
      <c r="B101" s="150"/>
      <c r="C101" s="151"/>
      <c r="D101" s="151"/>
      <c r="E101" s="224"/>
      <c r="F101" s="224"/>
      <c r="G101" s="224"/>
      <c r="H101" s="224"/>
      <c r="I101" s="224"/>
      <c r="J101" s="224"/>
      <c r="K101" s="224"/>
    </row>
    <row r="102" spans="2:11" x14ac:dyDescent="0.25">
      <c r="B102" s="150"/>
      <c r="C102" s="151"/>
      <c r="D102" s="151"/>
      <c r="E102" s="224"/>
      <c r="F102" s="224"/>
      <c r="G102" s="224"/>
      <c r="H102" s="224"/>
      <c r="I102" s="224"/>
      <c r="J102" s="224"/>
      <c r="K102" s="224"/>
    </row>
    <row r="103" spans="2:11" x14ac:dyDescent="0.25">
      <c r="B103" s="150"/>
      <c r="C103" s="151"/>
      <c r="D103" s="151"/>
      <c r="E103" s="224"/>
      <c r="F103" s="224"/>
      <c r="G103" s="224"/>
      <c r="H103" s="224"/>
      <c r="I103" s="224"/>
      <c r="J103" s="224"/>
      <c r="K103" s="224"/>
    </row>
    <row r="104" spans="2:11" x14ac:dyDescent="0.25">
      <c r="B104" s="150"/>
      <c r="C104" s="151"/>
      <c r="D104" s="151"/>
      <c r="E104" s="224"/>
      <c r="F104" s="224"/>
      <c r="G104" s="224"/>
      <c r="H104" s="224"/>
      <c r="I104" s="224"/>
      <c r="J104" s="224"/>
      <c r="K104" s="224"/>
    </row>
    <row r="105" spans="2:11" x14ac:dyDescent="0.25">
      <c r="B105" s="150"/>
      <c r="C105" s="151"/>
      <c r="D105" s="151"/>
      <c r="E105" s="224"/>
      <c r="F105" s="224"/>
      <c r="G105" s="224"/>
      <c r="H105" s="224"/>
      <c r="I105" s="224"/>
      <c r="J105" s="224"/>
      <c r="K105" s="224"/>
    </row>
    <row r="106" spans="2:11" x14ac:dyDescent="0.25">
      <c r="B106" s="150"/>
      <c r="C106" s="151"/>
      <c r="D106" s="151"/>
      <c r="E106" s="224"/>
      <c r="F106" s="224"/>
      <c r="G106" s="224"/>
      <c r="H106" s="224"/>
      <c r="I106" s="224"/>
      <c r="J106" s="224"/>
      <c r="K106" s="224"/>
    </row>
    <row r="107" spans="2:11" x14ac:dyDescent="0.25">
      <c r="B107" s="150"/>
      <c r="C107" s="151"/>
      <c r="D107" s="151"/>
      <c r="E107" s="224"/>
      <c r="F107" s="224"/>
      <c r="G107" s="224"/>
      <c r="H107" s="224"/>
      <c r="I107" s="224"/>
      <c r="J107" s="224"/>
      <c r="K107" s="224"/>
    </row>
    <row r="108" spans="2:11" x14ac:dyDescent="0.25">
      <c r="B108" s="150"/>
      <c r="C108" s="151"/>
      <c r="D108" s="151"/>
      <c r="E108" s="224"/>
      <c r="F108" s="224"/>
      <c r="G108" s="224"/>
      <c r="H108" s="224"/>
      <c r="I108" s="224"/>
      <c r="J108" s="224"/>
      <c r="K108" s="224"/>
    </row>
    <row r="109" spans="2:11" x14ac:dyDescent="0.25">
      <c r="B109" s="150"/>
      <c r="C109" s="151"/>
      <c r="D109" s="151"/>
      <c r="E109" s="224"/>
      <c r="F109" s="224"/>
      <c r="G109" s="224"/>
      <c r="H109" s="224"/>
      <c r="I109" s="224"/>
      <c r="J109" s="224"/>
      <c r="K109" s="224"/>
    </row>
    <row r="110" spans="2:11" x14ac:dyDescent="0.25">
      <c r="B110" s="150"/>
      <c r="C110" s="151"/>
      <c r="D110" s="151"/>
      <c r="E110" s="224"/>
      <c r="F110" s="224"/>
      <c r="G110" s="224"/>
      <c r="H110" s="224"/>
      <c r="I110" s="224"/>
      <c r="J110" s="224"/>
      <c r="K110" s="224"/>
    </row>
    <row r="111" spans="2:11" x14ac:dyDescent="0.25">
      <c r="B111" s="150"/>
      <c r="C111" s="151"/>
      <c r="D111" s="151"/>
      <c r="E111" s="224"/>
      <c r="F111" s="224"/>
      <c r="G111" s="224"/>
      <c r="H111" s="224"/>
      <c r="I111" s="224"/>
      <c r="J111" s="224"/>
      <c r="K111" s="224"/>
    </row>
    <row r="112" spans="2:11" x14ac:dyDescent="0.25">
      <c r="B112" s="150"/>
      <c r="C112" s="151"/>
      <c r="D112" s="151"/>
      <c r="E112" s="224"/>
      <c r="F112" s="224"/>
      <c r="G112" s="224"/>
      <c r="H112" s="224"/>
      <c r="I112" s="224"/>
      <c r="J112" s="224"/>
      <c r="K112" s="224"/>
    </row>
    <row r="113" spans="2:11" x14ac:dyDescent="0.25">
      <c r="B113" s="150"/>
      <c r="C113" s="151"/>
      <c r="D113" s="151"/>
      <c r="E113" s="224"/>
      <c r="F113" s="224"/>
      <c r="G113" s="224"/>
      <c r="H113" s="224"/>
      <c r="I113" s="224"/>
      <c r="J113" s="224"/>
      <c r="K113" s="224"/>
    </row>
    <row r="114" spans="2:11" x14ac:dyDescent="0.25">
      <c r="B114" s="150"/>
      <c r="C114" s="151"/>
      <c r="D114" s="151"/>
      <c r="E114" s="224"/>
      <c r="F114" s="224"/>
      <c r="G114" s="224"/>
      <c r="H114" s="224"/>
      <c r="I114" s="224"/>
      <c r="J114" s="224"/>
      <c r="K114" s="224"/>
    </row>
    <row r="115" spans="2:11" x14ac:dyDescent="0.25">
      <c r="B115" s="150"/>
      <c r="C115" s="151"/>
      <c r="D115" s="151"/>
      <c r="E115" s="224"/>
      <c r="F115" s="224"/>
      <c r="G115" s="224"/>
      <c r="H115" s="224"/>
      <c r="I115" s="224"/>
      <c r="J115" s="224"/>
      <c r="K115" s="224"/>
    </row>
    <row r="116" spans="2:11" x14ac:dyDescent="0.25">
      <c r="B116" s="150"/>
      <c r="C116" s="151"/>
      <c r="D116" s="151"/>
      <c r="E116" s="224"/>
      <c r="F116" s="224"/>
      <c r="G116" s="224"/>
      <c r="H116" s="224"/>
      <c r="I116" s="224"/>
      <c r="J116" s="224"/>
      <c r="K116" s="224"/>
    </row>
    <row r="117" spans="2:11" x14ac:dyDescent="0.25">
      <c r="B117" s="150"/>
      <c r="C117" s="151"/>
      <c r="D117" s="151"/>
      <c r="E117" s="224"/>
      <c r="F117" s="224"/>
      <c r="G117" s="224"/>
      <c r="H117" s="224"/>
      <c r="I117" s="224"/>
      <c r="J117" s="224"/>
      <c r="K117" s="224"/>
    </row>
    <row r="118" spans="2:11" x14ac:dyDescent="0.25">
      <c r="B118" s="150"/>
      <c r="C118" s="151"/>
      <c r="D118" s="151"/>
      <c r="E118" s="224"/>
      <c r="F118" s="224"/>
      <c r="G118" s="224"/>
      <c r="H118" s="224"/>
      <c r="I118" s="224"/>
      <c r="J118" s="224"/>
      <c r="K118" s="224"/>
    </row>
    <row r="119" spans="2:11" x14ac:dyDescent="0.25">
      <c r="B119" s="150"/>
      <c r="C119" s="151"/>
      <c r="D119" s="151"/>
      <c r="E119" s="224"/>
      <c r="F119" s="224"/>
      <c r="G119" s="224"/>
      <c r="H119" s="224"/>
      <c r="I119" s="224"/>
      <c r="J119" s="224"/>
      <c r="K119" s="224"/>
    </row>
    <row r="120" spans="2:11" x14ac:dyDescent="0.25">
      <c r="B120" s="150"/>
      <c r="C120" s="151"/>
      <c r="D120" s="151"/>
      <c r="E120" s="224"/>
      <c r="F120" s="224"/>
      <c r="G120" s="224"/>
      <c r="H120" s="224"/>
      <c r="I120" s="224"/>
      <c r="J120" s="224"/>
      <c r="K120" s="224"/>
    </row>
    <row r="121" spans="2:11" x14ac:dyDescent="0.25">
      <c r="B121" s="150"/>
      <c r="C121" s="151"/>
      <c r="D121" s="151"/>
      <c r="E121" s="224"/>
      <c r="F121" s="224"/>
      <c r="G121" s="224"/>
      <c r="H121" s="224"/>
      <c r="I121" s="224"/>
      <c r="J121" s="224"/>
      <c r="K121" s="224"/>
    </row>
    <row r="122" spans="2:11" x14ac:dyDescent="0.25">
      <c r="B122" s="150"/>
      <c r="C122" s="151"/>
      <c r="D122" s="151"/>
      <c r="E122" s="224"/>
      <c r="F122" s="224"/>
      <c r="G122" s="224"/>
      <c r="H122" s="224"/>
      <c r="I122" s="224"/>
      <c r="J122" s="224"/>
      <c r="K122" s="224"/>
    </row>
    <row r="123" spans="2:11" x14ac:dyDescent="0.25">
      <c r="B123" s="150"/>
      <c r="C123" s="151"/>
      <c r="D123" s="151"/>
      <c r="E123" s="224"/>
      <c r="F123" s="224"/>
      <c r="G123" s="224"/>
      <c r="H123" s="224"/>
      <c r="I123" s="224"/>
      <c r="J123" s="224"/>
      <c r="K123" s="224"/>
    </row>
    <row r="124" spans="2:11" x14ac:dyDescent="0.25">
      <c r="B124" s="150"/>
      <c r="C124" s="151"/>
      <c r="D124" s="151"/>
      <c r="E124" s="224"/>
      <c r="F124" s="224"/>
      <c r="G124" s="224"/>
      <c r="H124" s="224"/>
      <c r="I124" s="224"/>
      <c r="J124" s="224"/>
      <c r="K124" s="224"/>
    </row>
    <row r="125" spans="2:11" x14ac:dyDescent="0.25">
      <c r="B125" s="150"/>
      <c r="C125" s="151"/>
      <c r="D125" s="151"/>
      <c r="E125" s="224"/>
      <c r="F125" s="224"/>
      <c r="G125" s="224"/>
      <c r="H125" s="224"/>
      <c r="I125" s="224"/>
      <c r="J125" s="224"/>
      <c r="K125" s="224"/>
    </row>
    <row r="126" spans="2:11" x14ac:dyDescent="0.25">
      <c r="B126" s="150"/>
      <c r="C126" s="151"/>
      <c r="D126" s="151"/>
      <c r="E126" s="224"/>
      <c r="F126" s="224"/>
      <c r="G126" s="224"/>
      <c r="H126" s="224"/>
      <c r="I126" s="224"/>
      <c r="J126" s="224"/>
      <c r="K126" s="224"/>
    </row>
    <row r="127" spans="2:11" x14ac:dyDescent="0.25">
      <c r="B127" s="150"/>
      <c r="C127" s="151"/>
      <c r="D127" s="151"/>
      <c r="E127" s="224"/>
      <c r="F127" s="224"/>
      <c r="G127" s="224"/>
      <c r="H127" s="224"/>
      <c r="I127" s="224"/>
      <c r="J127" s="224"/>
      <c r="K127" s="224"/>
    </row>
    <row r="128" spans="2:11" x14ac:dyDescent="0.25">
      <c r="B128" s="150"/>
      <c r="C128" s="151"/>
      <c r="D128" s="151"/>
      <c r="E128" s="224"/>
      <c r="F128" s="224"/>
      <c r="G128" s="224"/>
      <c r="H128" s="224"/>
      <c r="I128" s="224"/>
      <c r="J128" s="224"/>
      <c r="K128" s="224"/>
    </row>
  </sheetData>
  <mergeCells count="5">
    <mergeCell ref="C1:K1"/>
    <mergeCell ref="B7:B10"/>
    <mergeCell ref="B12:B15"/>
    <mergeCell ref="B22:B24"/>
    <mergeCell ref="B30:K32"/>
  </mergeCells>
  <pageMargins left="0.31496062992125984" right="0" top="0.39370078740157483" bottom="0.35433070866141736"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activeCell="F22" sqref="F22"/>
    </sheetView>
  </sheetViews>
  <sheetFormatPr defaultRowHeight="15" x14ac:dyDescent="0.25"/>
  <cols>
    <col min="1" max="1" width="8.85546875" style="132"/>
    <col min="2" max="2" width="20.28515625" customWidth="1"/>
    <col min="3" max="3" width="13.5703125" bestFit="1" customWidth="1"/>
    <col min="4" max="4" width="17.28515625" customWidth="1"/>
    <col min="5" max="5" width="6.85546875" bestFit="1" customWidth="1"/>
    <col min="6" max="6" width="13.85546875" bestFit="1" customWidth="1"/>
    <col min="7" max="7" width="12.28515625" customWidth="1"/>
    <col min="8" max="8" width="16.5703125" customWidth="1"/>
    <col min="9" max="9" width="14.42578125" style="152" customWidth="1"/>
    <col min="10" max="10" width="13.140625" style="152" customWidth="1"/>
  </cols>
  <sheetData>
    <row r="1" spans="1:10" x14ac:dyDescent="0.25">
      <c r="B1" s="497" t="s">
        <v>397</v>
      </c>
      <c r="C1" s="498"/>
      <c r="D1" s="498"/>
      <c r="E1" s="498"/>
      <c r="F1" s="498"/>
      <c r="G1" s="498"/>
      <c r="H1" s="498"/>
      <c r="I1" s="498"/>
    </row>
    <row r="3" spans="1:10" s="7" customFormat="1" x14ac:dyDescent="0.25">
      <c r="A3" s="499" t="s">
        <v>398</v>
      </c>
      <c r="B3" s="500" t="s">
        <v>399</v>
      </c>
      <c r="C3" s="500" t="s">
        <v>400</v>
      </c>
      <c r="D3" s="500" t="s">
        <v>401</v>
      </c>
      <c r="E3" s="500" t="s">
        <v>402</v>
      </c>
      <c r="F3" s="500" t="s">
        <v>403</v>
      </c>
      <c r="G3" s="500" t="s">
        <v>404</v>
      </c>
      <c r="H3" s="501" t="s">
        <v>405</v>
      </c>
      <c r="I3" s="495" t="s">
        <v>406</v>
      </c>
      <c r="J3" s="495" t="s">
        <v>407</v>
      </c>
    </row>
    <row r="4" spans="1:10" s="7" customFormat="1" x14ac:dyDescent="0.25">
      <c r="A4" s="499"/>
      <c r="B4" s="500"/>
      <c r="C4" s="500"/>
      <c r="D4" s="500"/>
      <c r="E4" s="500"/>
      <c r="F4" s="500"/>
      <c r="G4" s="500"/>
      <c r="H4" s="502"/>
      <c r="I4" s="495"/>
      <c r="J4" s="495"/>
    </row>
    <row r="5" spans="1:10" ht="25.5" x14ac:dyDescent="0.25">
      <c r="A5" s="153">
        <v>1</v>
      </c>
      <c r="B5" s="154" t="s">
        <v>408</v>
      </c>
      <c r="C5" s="155"/>
      <c r="D5" s="155"/>
      <c r="E5" s="155"/>
      <c r="F5" s="155"/>
      <c r="G5" s="156"/>
      <c r="H5" s="155"/>
      <c r="I5" s="157"/>
      <c r="J5" s="158"/>
    </row>
    <row r="6" spans="1:10" x14ac:dyDescent="0.25">
      <c r="A6" s="159" t="s">
        <v>11</v>
      </c>
      <c r="B6" s="160" t="s">
        <v>409</v>
      </c>
      <c r="C6" s="160"/>
      <c r="D6" s="160"/>
      <c r="E6" s="160"/>
      <c r="F6" s="160"/>
      <c r="G6" s="161"/>
      <c r="H6" s="160"/>
      <c r="I6" s="162"/>
      <c r="J6" s="163">
        <f>+D6</f>
        <v>0</v>
      </c>
    </row>
    <row r="7" spans="1:10" x14ac:dyDescent="0.25">
      <c r="A7" s="159" t="s">
        <v>33</v>
      </c>
      <c r="B7" s="160" t="s">
        <v>388</v>
      </c>
      <c r="C7" s="160"/>
      <c r="D7" s="160"/>
      <c r="E7" s="160"/>
      <c r="F7" s="160"/>
      <c r="G7" s="161"/>
      <c r="H7" s="160"/>
      <c r="I7" s="162"/>
      <c r="J7" s="163"/>
    </row>
    <row r="8" spans="1:10" x14ac:dyDescent="0.25">
      <c r="A8" s="496"/>
      <c r="B8" s="160" t="s">
        <v>410</v>
      </c>
      <c r="C8" s="160"/>
      <c r="D8" s="160"/>
      <c r="E8" s="160"/>
      <c r="F8" s="160"/>
      <c r="G8" s="161"/>
      <c r="H8" s="160"/>
      <c r="I8" s="162"/>
      <c r="J8" s="163"/>
    </row>
    <row r="9" spans="1:10" x14ac:dyDescent="0.25">
      <c r="A9" s="496"/>
      <c r="B9" s="160" t="s">
        <v>411</v>
      </c>
      <c r="C9" s="160"/>
      <c r="D9" s="160"/>
      <c r="E9" s="160"/>
      <c r="F9" s="160"/>
      <c r="G9" s="161"/>
      <c r="H9" s="160"/>
      <c r="I9" s="162"/>
      <c r="J9" s="163"/>
    </row>
    <row r="10" spans="1:10" x14ac:dyDescent="0.25">
      <c r="A10" s="496"/>
      <c r="B10" s="160" t="s">
        <v>412</v>
      </c>
      <c r="C10" s="160"/>
      <c r="D10" s="160"/>
      <c r="E10" s="160"/>
      <c r="F10" s="160"/>
      <c r="G10" s="161"/>
      <c r="H10" s="160"/>
      <c r="I10" s="162"/>
      <c r="J10" s="163"/>
    </row>
    <row r="11" spans="1:10" ht="26.25" x14ac:dyDescent="0.25">
      <c r="A11" s="496"/>
      <c r="B11" s="160" t="s">
        <v>413</v>
      </c>
      <c r="C11" s="160"/>
      <c r="D11" s="160"/>
      <c r="E11" s="160"/>
      <c r="F11" s="160"/>
      <c r="G11" s="161"/>
      <c r="H11" s="160"/>
      <c r="I11" s="162"/>
      <c r="J11" s="163"/>
    </row>
    <row r="12" spans="1:10" x14ac:dyDescent="0.25">
      <c r="A12" s="159" t="s">
        <v>34</v>
      </c>
      <c r="B12" s="164" t="s">
        <v>414</v>
      </c>
      <c r="C12" s="160"/>
      <c r="D12" s="160"/>
      <c r="E12" s="160"/>
      <c r="F12" s="160"/>
      <c r="G12" s="161"/>
      <c r="H12" s="160"/>
      <c r="I12" s="162"/>
      <c r="J12" s="163"/>
    </row>
    <row r="13" spans="1:10" x14ac:dyDescent="0.25">
      <c r="A13" s="496"/>
      <c r="B13" s="165" t="s">
        <v>415</v>
      </c>
      <c r="C13" s="160"/>
      <c r="D13" s="160"/>
      <c r="E13" s="160"/>
      <c r="F13" s="160"/>
      <c r="G13" s="160"/>
      <c r="H13" s="160"/>
      <c r="I13" s="162"/>
      <c r="J13" s="163"/>
    </row>
    <row r="14" spans="1:10" x14ac:dyDescent="0.25">
      <c r="A14" s="496"/>
      <c r="B14" s="165" t="s">
        <v>416</v>
      </c>
      <c r="C14" s="160"/>
      <c r="D14" s="160"/>
      <c r="E14" s="160"/>
      <c r="F14" s="160"/>
      <c r="G14" s="161"/>
      <c r="H14" s="160"/>
      <c r="I14" s="162"/>
      <c r="J14" s="163"/>
    </row>
    <row r="15" spans="1:10" x14ac:dyDescent="0.25">
      <c r="A15" s="496"/>
      <c r="B15" s="165" t="s">
        <v>417</v>
      </c>
      <c r="C15" s="160"/>
      <c r="D15" s="160"/>
      <c r="E15" s="160"/>
      <c r="F15" s="160"/>
      <c r="G15" s="161"/>
      <c r="H15" s="160"/>
      <c r="I15" s="162"/>
      <c r="J15" s="163"/>
    </row>
    <row r="16" spans="1:10" x14ac:dyDescent="0.25">
      <c r="A16" s="496"/>
      <c r="B16" s="165"/>
      <c r="C16" s="160"/>
      <c r="D16" s="160"/>
      <c r="E16" s="160"/>
      <c r="F16" s="160"/>
      <c r="G16" s="161"/>
      <c r="H16" s="160"/>
      <c r="I16" s="162"/>
      <c r="J16" s="163"/>
    </row>
    <row r="17" spans="1:10" x14ac:dyDescent="0.25">
      <c r="A17" s="159" t="s">
        <v>418</v>
      </c>
      <c r="B17" s="165" t="s">
        <v>419</v>
      </c>
      <c r="C17" s="160"/>
      <c r="D17" s="160">
        <f>+D6</f>
        <v>0</v>
      </c>
      <c r="E17" s="160"/>
      <c r="F17" s="160"/>
      <c r="G17" s="161"/>
      <c r="H17" s="160"/>
      <c r="I17" s="162">
        <f>I6+I7-I12</f>
        <v>0</v>
      </c>
      <c r="J17" s="163">
        <f>SUM(C17:I17)</f>
        <v>0</v>
      </c>
    </row>
    <row r="18" spans="1:10" ht="26.25" x14ac:dyDescent="0.25">
      <c r="A18" s="166" t="s">
        <v>36</v>
      </c>
      <c r="B18" s="167" t="s">
        <v>420</v>
      </c>
      <c r="C18" s="168"/>
      <c r="D18" s="168"/>
      <c r="E18" s="168"/>
      <c r="F18" s="168"/>
      <c r="G18" s="168"/>
      <c r="H18" s="168"/>
      <c r="I18" s="169"/>
      <c r="J18" s="170"/>
    </row>
    <row r="19" spans="1:10" x14ac:dyDescent="0.25">
      <c r="A19" s="159" t="s">
        <v>37</v>
      </c>
      <c r="B19" s="165" t="s">
        <v>387</v>
      </c>
      <c r="C19" s="160"/>
      <c r="D19" s="160"/>
      <c r="E19" s="160"/>
      <c r="F19" s="160"/>
      <c r="G19" s="160"/>
      <c r="H19" s="160"/>
      <c r="I19" s="162"/>
      <c r="J19" s="309">
        <f>SUM(C19:I19)</f>
        <v>0</v>
      </c>
    </row>
    <row r="20" spans="1:10" x14ac:dyDescent="0.25">
      <c r="A20" s="159" t="s">
        <v>38</v>
      </c>
      <c r="B20" s="165" t="s">
        <v>388</v>
      </c>
      <c r="C20" s="160"/>
      <c r="D20" s="160">
        <f>+D21</f>
        <v>0</v>
      </c>
      <c r="E20" s="160"/>
      <c r="F20" s="160"/>
      <c r="G20" s="160"/>
      <c r="H20" s="160"/>
      <c r="I20" s="162"/>
      <c r="J20" s="163">
        <f t="shared" ref="J20:J26" si="0">SUM(C20:I20)</f>
        <v>0</v>
      </c>
    </row>
    <row r="21" spans="1:10" x14ac:dyDescent="0.25">
      <c r="A21" s="496"/>
      <c r="B21" s="165" t="s">
        <v>421</v>
      </c>
      <c r="C21" s="160"/>
      <c r="D21" s="160"/>
      <c r="E21" s="160"/>
      <c r="F21" s="160"/>
      <c r="G21" s="160"/>
      <c r="H21" s="160"/>
      <c r="I21" s="162"/>
      <c r="J21" s="163">
        <f t="shared" si="0"/>
        <v>0</v>
      </c>
    </row>
    <row r="22" spans="1:10" ht="26.25" x14ac:dyDescent="0.25">
      <c r="A22" s="496"/>
      <c r="B22" s="171" t="s">
        <v>390</v>
      </c>
      <c r="C22" s="160"/>
      <c r="D22" s="160"/>
      <c r="E22" s="160"/>
      <c r="F22" s="160"/>
      <c r="G22" s="160"/>
      <c r="H22" s="160"/>
      <c r="I22" s="162"/>
      <c r="J22" s="163">
        <f t="shared" si="0"/>
        <v>0</v>
      </c>
    </row>
    <row r="23" spans="1:10" ht="26.25" x14ac:dyDescent="0.25">
      <c r="A23" s="496"/>
      <c r="B23" s="171" t="s">
        <v>422</v>
      </c>
      <c r="C23" s="160"/>
      <c r="D23" s="160"/>
      <c r="E23" s="160"/>
      <c r="F23" s="160"/>
      <c r="G23" s="160"/>
      <c r="H23" s="160"/>
      <c r="I23" s="162"/>
      <c r="J23" s="163">
        <f t="shared" si="0"/>
        <v>0</v>
      </c>
    </row>
    <row r="24" spans="1:10" x14ac:dyDescent="0.25">
      <c r="A24" s="159" t="s">
        <v>39</v>
      </c>
      <c r="B24" s="165" t="s">
        <v>423</v>
      </c>
      <c r="C24" s="160"/>
      <c r="D24" s="160">
        <f>+D19+D20</f>
        <v>0</v>
      </c>
      <c r="E24" s="160"/>
      <c r="F24" s="160"/>
      <c r="G24" s="160"/>
      <c r="H24" s="160"/>
      <c r="I24" s="162">
        <v>0</v>
      </c>
      <c r="J24" s="163">
        <f t="shared" si="0"/>
        <v>0</v>
      </c>
    </row>
    <row r="25" spans="1:10" ht="26.25" x14ac:dyDescent="0.25">
      <c r="A25" s="496"/>
      <c r="B25" s="171" t="s">
        <v>424</v>
      </c>
      <c r="C25" s="160"/>
      <c r="D25" s="160">
        <f>+D17-D24</f>
        <v>0</v>
      </c>
      <c r="E25" s="160"/>
      <c r="F25" s="160"/>
      <c r="G25" s="160"/>
      <c r="H25" s="160"/>
      <c r="I25" s="162"/>
      <c r="J25" s="309">
        <f t="shared" si="0"/>
        <v>0</v>
      </c>
    </row>
    <row r="26" spans="1:10" ht="26.25" x14ac:dyDescent="0.25">
      <c r="A26" s="496"/>
      <c r="B26" s="171" t="s">
        <v>425</v>
      </c>
      <c r="C26" s="160"/>
      <c r="D26" s="160"/>
      <c r="E26" s="160"/>
      <c r="F26" s="160"/>
      <c r="G26" s="160"/>
      <c r="H26" s="160"/>
      <c r="I26" s="162"/>
      <c r="J26" s="163">
        <f t="shared" si="0"/>
        <v>0</v>
      </c>
    </row>
    <row r="27" spans="1:10" x14ac:dyDescent="0.25">
      <c r="A27" s="172" t="s">
        <v>426</v>
      </c>
    </row>
    <row r="28" spans="1:10" x14ac:dyDescent="0.25">
      <c r="A28" s="172" t="s">
        <v>427</v>
      </c>
      <c r="I28" s="173"/>
    </row>
    <row r="29" spans="1:10" x14ac:dyDescent="0.25">
      <c r="A29" s="494" t="s">
        <v>428</v>
      </c>
      <c r="B29" s="494"/>
      <c r="C29" s="494"/>
      <c r="D29" s="494"/>
      <c r="E29" s="494"/>
      <c r="F29" s="494"/>
      <c r="G29" s="494"/>
      <c r="H29" s="494"/>
      <c r="I29" s="494"/>
      <c r="J29" s="494"/>
    </row>
    <row r="30" spans="1:10" x14ac:dyDescent="0.25">
      <c r="A30" s="494" t="s">
        <v>428</v>
      </c>
      <c r="B30" s="494"/>
      <c r="C30" s="494"/>
      <c r="D30" s="494"/>
      <c r="E30" s="494"/>
      <c r="F30" s="494"/>
      <c r="G30" s="494"/>
      <c r="H30" s="494"/>
      <c r="I30" s="494"/>
      <c r="J30" s="494"/>
    </row>
    <row r="31" spans="1:10" x14ac:dyDescent="0.25">
      <c r="A31" s="494" t="s">
        <v>428</v>
      </c>
      <c r="B31" s="494"/>
      <c r="C31" s="494"/>
      <c r="D31" s="494"/>
      <c r="E31" s="494"/>
      <c r="F31" s="494"/>
      <c r="G31" s="494"/>
      <c r="H31" s="494"/>
      <c r="I31" s="494"/>
      <c r="J31" s="494"/>
    </row>
  </sheetData>
  <mergeCells count="18">
    <mergeCell ref="B1:I1"/>
    <mergeCell ref="A3:A4"/>
    <mergeCell ref="B3:B4"/>
    <mergeCell ref="C3:C4"/>
    <mergeCell ref="D3:D4"/>
    <mergeCell ref="E3:E4"/>
    <mergeCell ref="F3:F4"/>
    <mergeCell ref="G3:G4"/>
    <mergeCell ref="H3:H4"/>
    <mergeCell ref="I3:I4"/>
    <mergeCell ref="A30:J30"/>
    <mergeCell ref="A31:J31"/>
    <mergeCell ref="J3:J4"/>
    <mergeCell ref="A8:A11"/>
    <mergeCell ref="A13:A16"/>
    <mergeCell ref="A21:A23"/>
    <mergeCell ref="A25:A26"/>
    <mergeCell ref="A29:J29"/>
  </mergeCells>
  <pageMargins left="0.51181102362204722" right="0.11811023622047245" top="0.35433070866141736" bottom="0.35433070866141736"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Layout" topLeftCell="A20" workbookViewId="0">
      <selection activeCell="H45" sqref="H45:J45"/>
    </sheetView>
  </sheetViews>
  <sheetFormatPr defaultRowHeight="15" x14ac:dyDescent="0.25"/>
  <cols>
    <col min="1" max="1" width="4.28515625" style="131" customWidth="1"/>
    <col min="2" max="2" width="13.140625" style="131" customWidth="1"/>
    <col min="3" max="3" width="8" style="131" customWidth="1"/>
    <col min="4" max="4" width="5.85546875" style="131" customWidth="1"/>
    <col min="5" max="5" width="9.140625" style="131" customWidth="1"/>
    <col min="6" max="6" width="8.140625" style="131" customWidth="1"/>
    <col min="8" max="8" width="6.5703125" customWidth="1"/>
  </cols>
  <sheetData>
    <row r="1" spans="1:10" x14ac:dyDescent="0.25">
      <c r="A1" s="509" t="s">
        <v>429</v>
      </c>
      <c r="B1" s="509"/>
      <c r="C1" s="509"/>
      <c r="D1" s="509"/>
      <c r="E1" s="509"/>
      <c r="F1" s="509"/>
      <c r="G1" s="509"/>
      <c r="H1" s="509"/>
      <c r="I1" s="509"/>
      <c r="J1" s="509"/>
    </row>
    <row r="2" spans="1:10" x14ac:dyDescent="0.25">
      <c r="A2" s="174"/>
      <c r="B2" s="175"/>
      <c r="C2" s="175"/>
      <c r="D2" s="175"/>
      <c r="E2" s="175"/>
      <c r="F2" s="175"/>
      <c r="G2" s="175"/>
      <c r="H2" s="175"/>
      <c r="I2" s="175"/>
      <c r="J2" s="175"/>
    </row>
    <row r="3" spans="1:10" ht="30" customHeight="1" x14ac:dyDescent="0.25">
      <c r="A3" s="176" t="s">
        <v>398</v>
      </c>
      <c r="B3" s="177" t="s">
        <v>430</v>
      </c>
      <c r="C3" s="503" t="s">
        <v>431</v>
      </c>
      <c r="D3" s="505"/>
      <c r="E3" s="503" t="s">
        <v>432</v>
      </c>
      <c r="F3" s="505"/>
      <c r="G3" s="519" t="s">
        <v>433</v>
      </c>
      <c r="H3" s="520"/>
      <c r="I3" s="519" t="s">
        <v>434</v>
      </c>
      <c r="J3" s="520"/>
    </row>
    <row r="4" spans="1:10" x14ac:dyDescent="0.25">
      <c r="A4" s="178">
        <v>1</v>
      </c>
      <c r="B4" s="179"/>
      <c r="C4" s="503"/>
      <c r="D4" s="505"/>
      <c r="E4" s="503"/>
      <c r="F4" s="505"/>
      <c r="G4" s="521">
        <v>191192399.97</v>
      </c>
      <c r="H4" s="522"/>
      <c r="I4" s="503"/>
      <c r="J4" s="505"/>
    </row>
    <row r="5" spans="1:10" x14ac:dyDescent="0.25">
      <c r="A5" s="178">
        <v>2</v>
      </c>
      <c r="B5" s="179"/>
      <c r="C5" s="503"/>
      <c r="D5" s="505"/>
      <c r="E5" s="503"/>
      <c r="F5" s="505"/>
      <c r="G5" s="503"/>
      <c r="H5" s="505"/>
      <c r="I5" s="503"/>
      <c r="J5" s="505"/>
    </row>
    <row r="6" spans="1:10" x14ac:dyDescent="0.25">
      <c r="A6" s="178"/>
      <c r="B6" s="179" t="s">
        <v>435</v>
      </c>
      <c r="C6" s="503"/>
      <c r="D6" s="505"/>
      <c r="E6" s="503"/>
      <c r="F6" s="505"/>
      <c r="G6" s="503"/>
      <c r="H6" s="505"/>
      <c r="I6" s="503"/>
      <c r="J6" s="505"/>
    </row>
    <row r="7" spans="1:10" x14ac:dyDescent="0.25">
      <c r="A7" s="174"/>
      <c r="B7" s="175"/>
      <c r="C7" s="175"/>
      <c r="D7" s="175"/>
      <c r="E7" s="175"/>
      <c r="F7" s="175"/>
      <c r="G7" s="175"/>
      <c r="H7" s="175"/>
      <c r="I7" s="175"/>
      <c r="J7" s="175"/>
    </row>
    <row r="8" spans="1:10" x14ac:dyDescent="0.25">
      <c r="A8" s="509" t="s">
        <v>436</v>
      </c>
      <c r="B8" s="509"/>
      <c r="C8" s="509"/>
      <c r="D8" s="509"/>
      <c r="E8" s="509"/>
      <c r="F8" s="509"/>
      <c r="G8" s="509"/>
      <c r="H8" s="509"/>
      <c r="I8" s="509"/>
      <c r="J8" s="509"/>
    </row>
    <row r="9" spans="1:10" ht="15" customHeight="1" x14ac:dyDescent="0.25">
      <c r="A9" s="174"/>
      <c r="B9" s="175"/>
      <c r="C9" s="175"/>
      <c r="D9" s="175"/>
      <c r="E9" s="175"/>
      <c r="F9" s="175"/>
      <c r="G9" s="175"/>
      <c r="H9" s="175"/>
      <c r="I9" s="175"/>
      <c r="J9" s="175"/>
    </row>
    <row r="10" spans="1:10" ht="15" customHeight="1" x14ac:dyDescent="0.25">
      <c r="A10" s="515" t="s">
        <v>398</v>
      </c>
      <c r="B10" s="517" t="s">
        <v>437</v>
      </c>
      <c r="C10" s="503" t="s">
        <v>409</v>
      </c>
      <c r="D10" s="504"/>
      <c r="E10" s="504"/>
      <c r="F10" s="505"/>
      <c r="G10" s="503" t="s">
        <v>438</v>
      </c>
      <c r="H10" s="504"/>
      <c r="I10" s="504"/>
      <c r="J10" s="505"/>
    </row>
    <row r="11" spans="1:10" ht="34.5" customHeight="1" x14ac:dyDescent="0.25">
      <c r="A11" s="516"/>
      <c r="B11" s="518"/>
      <c r="C11" s="503" t="s">
        <v>439</v>
      </c>
      <c r="D11" s="505"/>
      <c r="E11" s="503" t="s">
        <v>440</v>
      </c>
      <c r="F11" s="505"/>
      <c r="G11" s="503" t="s">
        <v>439</v>
      </c>
      <c r="H11" s="505"/>
      <c r="I11" s="503" t="s">
        <v>441</v>
      </c>
      <c r="J11" s="505"/>
    </row>
    <row r="12" spans="1:10" x14ac:dyDescent="0.25">
      <c r="A12" s="178"/>
      <c r="B12" s="179"/>
      <c r="C12" s="503"/>
      <c r="D12" s="505"/>
      <c r="E12" s="503"/>
      <c r="F12" s="505"/>
      <c r="G12" s="503"/>
      <c r="H12" s="505"/>
      <c r="I12" s="503"/>
      <c r="J12" s="505"/>
    </row>
    <row r="13" spans="1:10" x14ac:dyDescent="0.25">
      <c r="A13" s="178"/>
      <c r="B13" s="179"/>
      <c r="C13" s="503"/>
      <c r="D13" s="505"/>
      <c r="E13" s="503"/>
      <c r="F13" s="505"/>
      <c r="G13" s="503"/>
      <c r="H13" s="505"/>
      <c r="I13" s="503"/>
      <c r="J13" s="505"/>
    </row>
    <row r="14" spans="1:10" x14ac:dyDescent="0.25">
      <c r="A14" s="178"/>
      <c r="B14" s="179" t="s">
        <v>435</v>
      </c>
      <c r="C14" s="503"/>
      <c r="D14" s="505"/>
      <c r="E14" s="503"/>
      <c r="F14" s="505"/>
      <c r="G14" s="503"/>
      <c r="H14" s="505"/>
      <c r="I14" s="503"/>
      <c r="J14" s="505"/>
    </row>
    <row r="15" spans="1:10" x14ac:dyDescent="0.25">
      <c r="A15" s="180" t="s">
        <v>442</v>
      </c>
      <c r="B15" s="181"/>
      <c r="C15" s="181"/>
      <c r="D15" s="181"/>
      <c r="E15" s="181"/>
      <c r="F15" s="181"/>
      <c r="G15" s="181"/>
      <c r="H15" s="181"/>
      <c r="I15" s="181"/>
      <c r="J15" s="181"/>
    </row>
    <row r="16" spans="1:10" x14ac:dyDescent="0.25">
      <c r="A16" s="182"/>
      <c r="B16" s="183"/>
      <c r="C16" s="183"/>
      <c r="D16" s="183"/>
      <c r="E16" s="183"/>
      <c r="F16" s="183"/>
      <c r="G16" s="183"/>
      <c r="H16" s="183"/>
      <c r="I16" s="183"/>
      <c r="J16" s="183"/>
    </row>
    <row r="17" spans="1:10" x14ac:dyDescent="0.25">
      <c r="A17" s="182"/>
      <c r="B17" s="183"/>
      <c r="C17" s="183"/>
      <c r="D17" s="183"/>
      <c r="E17" s="183"/>
      <c r="F17" s="183"/>
      <c r="G17" s="183"/>
      <c r="H17" s="183"/>
      <c r="I17" s="183"/>
      <c r="J17" s="183"/>
    </row>
    <row r="18" spans="1:10" x14ac:dyDescent="0.25">
      <c r="A18" s="174"/>
      <c r="B18" s="175"/>
      <c r="C18" s="175"/>
      <c r="D18" s="175"/>
      <c r="E18" s="175"/>
      <c r="F18" s="175"/>
      <c r="G18" s="175"/>
      <c r="H18" s="175"/>
      <c r="I18" s="175"/>
      <c r="J18" s="175"/>
    </row>
    <row r="19" spans="1:10" ht="15" customHeight="1" x14ac:dyDescent="0.25">
      <c r="A19" s="509" t="s">
        <v>443</v>
      </c>
      <c r="B19" s="509"/>
      <c r="C19" s="509"/>
      <c r="D19" s="509"/>
      <c r="E19" s="509"/>
      <c r="F19" s="509"/>
      <c r="G19" s="509"/>
      <c r="H19" s="509"/>
      <c r="I19" s="509"/>
      <c r="J19" s="509"/>
    </row>
    <row r="20" spans="1:10" ht="27.75" customHeight="1" x14ac:dyDescent="0.25">
      <c r="A20" s="174"/>
      <c r="B20" s="175"/>
      <c r="C20" s="175"/>
      <c r="D20" s="175"/>
      <c r="E20" s="175"/>
      <c r="F20" s="175"/>
      <c r="G20" s="175"/>
      <c r="H20" s="175"/>
      <c r="I20" s="175"/>
      <c r="J20" s="175"/>
    </row>
    <row r="21" spans="1:10" ht="15" customHeight="1" x14ac:dyDescent="0.25">
      <c r="A21" s="515" t="s">
        <v>398</v>
      </c>
      <c r="B21" s="517" t="s">
        <v>444</v>
      </c>
      <c r="C21" s="503" t="s">
        <v>409</v>
      </c>
      <c r="D21" s="504"/>
      <c r="E21" s="504"/>
      <c r="F21" s="505"/>
      <c r="G21" s="503" t="s">
        <v>438</v>
      </c>
      <c r="H21" s="504"/>
      <c r="I21" s="504"/>
      <c r="J21" s="505"/>
    </row>
    <row r="22" spans="1:10" ht="34.5" customHeight="1" x14ac:dyDescent="0.25">
      <c r="A22" s="516"/>
      <c r="B22" s="518"/>
      <c r="C22" s="519" t="s">
        <v>445</v>
      </c>
      <c r="D22" s="520"/>
      <c r="E22" s="519" t="s">
        <v>446</v>
      </c>
      <c r="F22" s="520"/>
      <c r="G22" s="519" t="s">
        <v>445</v>
      </c>
      <c r="H22" s="520"/>
      <c r="I22" s="519" t="s">
        <v>446</v>
      </c>
      <c r="J22" s="520"/>
    </row>
    <row r="23" spans="1:10" x14ac:dyDescent="0.25">
      <c r="A23" s="178"/>
      <c r="B23" s="179"/>
      <c r="C23" s="503"/>
      <c r="D23" s="505"/>
      <c r="E23" s="503"/>
      <c r="F23" s="505"/>
      <c r="G23" s="503"/>
      <c r="H23" s="505"/>
      <c r="I23" s="503"/>
      <c r="J23" s="505"/>
    </row>
    <row r="24" spans="1:10" x14ac:dyDescent="0.25">
      <c r="A24" s="178"/>
      <c r="B24" s="179"/>
      <c r="C24" s="503"/>
      <c r="D24" s="505"/>
      <c r="E24" s="503"/>
      <c r="F24" s="505"/>
      <c r="G24" s="503"/>
      <c r="H24" s="505"/>
      <c r="I24" s="503"/>
      <c r="J24" s="505"/>
    </row>
    <row r="25" spans="1:10" x14ac:dyDescent="0.25">
      <c r="A25" s="178"/>
      <c r="B25" s="179" t="s">
        <v>435</v>
      </c>
      <c r="C25" s="503"/>
      <c r="D25" s="505"/>
      <c r="E25" s="503"/>
      <c r="F25" s="505"/>
      <c r="G25" s="503"/>
      <c r="H25" s="505"/>
      <c r="I25" s="503"/>
      <c r="J25" s="505"/>
    </row>
    <row r="26" spans="1:10" ht="15" customHeight="1" x14ac:dyDescent="0.25">
      <c r="A26" s="174"/>
      <c r="B26" s="175"/>
      <c r="C26" s="175"/>
      <c r="D26" s="175"/>
      <c r="E26" s="175"/>
      <c r="F26" s="175"/>
      <c r="G26" s="175"/>
      <c r="H26" s="175"/>
      <c r="I26" s="175"/>
      <c r="J26" s="175"/>
    </row>
    <row r="27" spans="1:10" ht="14.25" customHeight="1" x14ac:dyDescent="0.25">
      <c r="A27" s="513" t="s">
        <v>447</v>
      </c>
      <c r="B27" s="513"/>
      <c r="C27" s="513"/>
      <c r="D27" s="513"/>
      <c r="E27" s="513"/>
      <c r="F27" s="513"/>
      <c r="G27" s="513"/>
      <c r="H27" s="513"/>
      <c r="I27" s="513"/>
      <c r="J27" s="513"/>
    </row>
    <row r="28" spans="1:10" ht="12.75" customHeight="1" x14ac:dyDescent="0.25">
      <c r="A28" s="513"/>
      <c r="B28" s="513"/>
      <c r="C28" s="513"/>
      <c r="D28" s="513"/>
      <c r="E28" s="513"/>
      <c r="F28" s="513"/>
      <c r="G28" s="513"/>
      <c r="H28" s="513"/>
      <c r="I28" s="513"/>
      <c r="J28" s="513"/>
    </row>
    <row r="29" spans="1:10" ht="11.25" customHeight="1" x14ac:dyDescent="0.25">
      <c r="A29" s="513"/>
      <c r="B29" s="513"/>
      <c r="C29" s="513"/>
      <c r="D29" s="513"/>
      <c r="E29" s="513"/>
      <c r="F29" s="513"/>
      <c r="G29" s="513"/>
      <c r="H29" s="513"/>
      <c r="I29" s="513"/>
      <c r="J29" s="513"/>
    </row>
    <row r="30" spans="1:10" x14ac:dyDescent="0.25">
      <c r="A30" s="514"/>
      <c r="B30" s="514"/>
      <c r="C30" s="514"/>
      <c r="D30" s="514"/>
      <c r="E30" s="514"/>
      <c r="F30" s="514"/>
      <c r="G30" s="514"/>
      <c r="H30" s="514"/>
      <c r="I30" s="514"/>
      <c r="J30" s="514"/>
    </row>
    <row r="31" spans="1:10" x14ac:dyDescent="0.25">
      <c r="A31" s="182"/>
      <c r="B31" s="183"/>
      <c r="C31" s="183"/>
      <c r="D31" s="183"/>
      <c r="E31" s="183"/>
      <c r="F31" s="183"/>
      <c r="G31" s="183"/>
      <c r="H31" s="183"/>
      <c r="I31" s="183"/>
      <c r="J31" s="183"/>
    </row>
    <row r="32" spans="1:10" ht="9.75" customHeight="1" x14ac:dyDescent="0.25">
      <c r="A32" s="182"/>
      <c r="B32" s="183"/>
      <c r="C32" s="183"/>
      <c r="D32" s="183"/>
      <c r="E32" s="183"/>
      <c r="F32" s="183"/>
      <c r="G32" s="183"/>
      <c r="H32" s="183"/>
      <c r="I32" s="183"/>
      <c r="J32" s="183"/>
    </row>
    <row r="33" spans="1:10" ht="9.75" customHeight="1" x14ac:dyDescent="0.25">
      <c r="A33" s="174"/>
      <c r="B33" s="175"/>
      <c r="C33" s="175"/>
      <c r="D33" s="175"/>
      <c r="E33" s="175"/>
      <c r="F33" s="175"/>
      <c r="G33" s="175"/>
      <c r="H33" s="175"/>
      <c r="I33" s="175"/>
      <c r="J33" s="175"/>
    </row>
    <row r="34" spans="1:10" ht="15" customHeight="1" x14ac:dyDescent="0.25">
      <c r="A34" s="509" t="s">
        <v>448</v>
      </c>
      <c r="B34" s="509"/>
      <c r="C34" s="509"/>
      <c r="D34" s="509"/>
      <c r="E34" s="509"/>
      <c r="F34" s="509"/>
      <c r="G34" s="509"/>
      <c r="H34" s="509"/>
      <c r="I34" s="509"/>
      <c r="J34" s="509"/>
    </row>
    <row r="35" spans="1:10" ht="15" customHeight="1" x14ac:dyDescent="0.25">
      <c r="A35" s="510" t="s">
        <v>449</v>
      </c>
      <c r="B35" s="510"/>
      <c r="C35" s="510"/>
      <c r="D35" s="510"/>
      <c r="E35" s="510"/>
      <c r="F35" s="510"/>
      <c r="G35" s="510"/>
      <c r="H35" s="510"/>
      <c r="I35" s="510"/>
      <c r="J35" s="510"/>
    </row>
    <row r="36" spans="1:10" x14ac:dyDescent="0.25">
      <c r="A36" s="510"/>
      <c r="B36" s="510"/>
      <c r="C36" s="510"/>
      <c r="D36" s="510"/>
      <c r="E36" s="510"/>
      <c r="F36" s="510"/>
      <c r="G36" s="510"/>
      <c r="H36" s="510"/>
      <c r="I36" s="510"/>
      <c r="J36" s="510"/>
    </row>
    <row r="37" spans="1:10" x14ac:dyDescent="0.25">
      <c r="A37" s="510"/>
      <c r="B37" s="510"/>
      <c r="C37" s="510"/>
      <c r="D37" s="510"/>
      <c r="E37" s="510"/>
      <c r="F37" s="510"/>
      <c r="G37" s="510"/>
      <c r="H37" s="510"/>
      <c r="I37" s="510"/>
      <c r="J37" s="510"/>
    </row>
    <row r="38" spans="1:10" x14ac:dyDescent="0.25">
      <c r="A38" s="510"/>
      <c r="B38" s="510"/>
      <c r="C38" s="510"/>
      <c r="D38" s="510"/>
      <c r="E38" s="510"/>
      <c r="F38" s="510"/>
      <c r="G38" s="510"/>
      <c r="H38" s="510"/>
      <c r="I38" s="510"/>
      <c r="J38" s="510"/>
    </row>
    <row r="39" spans="1:10" x14ac:dyDescent="0.25">
      <c r="A39" s="511"/>
      <c r="B39" s="511"/>
      <c r="C39" s="511"/>
      <c r="D39" s="511"/>
      <c r="E39" s="511"/>
      <c r="F39" s="511"/>
      <c r="G39" s="511"/>
      <c r="H39" s="511"/>
      <c r="I39" s="511"/>
      <c r="J39" s="511"/>
    </row>
    <row r="40" spans="1:10" x14ac:dyDescent="0.25">
      <c r="A40" s="182"/>
      <c r="B40" s="183"/>
      <c r="C40" s="183"/>
      <c r="D40" s="183"/>
      <c r="E40" s="183"/>
      <c r="F40" s="183"/>
      <c r="G40" s="183"/>
      <c r="H40" s="183"/>
      <c r="I40" s="183"/>
      <c r="J40" s="183"/>
    </row>
    <row r="41" spans="1:10" x14ac:dyDescent="0.25">
      <c r="A41" s="182"/>
      <c r="B41" s="183"/>
      <c r="C41" s="183"/>
      <c r="D41" s="183"/>
      <c r="E41" s="183"/>
      <c r="F41" s="183"/>
      <c r="G41" s="183"/>
      <c r="H41" s="183"/>
      <c r="I41" s="183"/>
      <c r="J41" s="183"/>
    </row>
    <row r="42" spans="1:10" x14ac:dyDescent="0.25">
      <c r="A42" s="512" t="s">
        <v>675</v>
      </c>
      <c r="B42" s="512"/>
      <c r="C42" s="512"/>
      <c r="D42" s="512"/>
      <c r="E42" s="512"/>
      <c r="F42" s="512"/>
      <c r="G42" s="512"/>
      <c r="H42" s="512"/>
      <c r="I42" s="512"/>
      <c r="J42" s="512"/>
    </row>
    <row r="43" spans="1:10" x14ac:dyDescent="0.25">
      <c r="A43" s="174"/>
      <c r="B43" s="175"/>
      <c r="C43" s="175"/>
      <c r="D43" s="175"/>
      <c r="E43" s="175"/>
      <c r="F43" s="175"/>
      <c r="G43" s="175"/>
      <c r="H43" s="175"/>
      <c r="I43" s="175"/>
      <c r="J43" s="175"/>
    </row>
    <row r="44" spans="1:10" x14ac:dyDescent="0.25">
      <c r="A44" s="178" t="s">
        <v>398</v>
      </c>
      <c r="B44" s="503" t="s">
        <v>450</v>
      </c>
      <c r="C44" s="504"/>
      <c r="D44" s="505"/>
      <c r="E44" s="503" t="s">
        <v>387</v>
      </c>
      <c r="F44" s="504"/>
      <c r="G44" s="505"/>
      <c r="H44" s="503" t="s">
        <v>451</v>
      </c>
      <c r="I44" s="504"/>
      <c r="J44" s="505"/>
    </row>
    <row r="45" spans="1:10" x14ac:dyDescent="0.25">
      <c r="A45" s="178"/>
      <c r="B45" s="503"/>
      <c r="C45" s="504"/>
      <c r="D45" s="505"/>
      <c r="E45" s="506"/>
      <c r="F45" s="507"/>
      <c r="G45" s="508"/>
      <c r="H45" s="506"/>
      <c r="I45" s="507"/>
      <c r="J45" s="508"/>
    </row>
    <row r="46" spans="1:10" x14ac:dyDescent="0.25">
      <c r="A46" s="178"/>
      <c r="B46" s="503"/>
      <c r="C46" s="504"/>
      <c r="D46" s="505"/>
      <c r="E46" s="506"/>
      <c r="F46" s="507"/>
      <c r="G46" s="508"/>
      <c r="H46" s="506"/>
      <c r="I46" s="507"/>
      <c r="J46" s="508"/>
    </row>
    <row r="47" spans="1:10" x14ac:dyDescent="0.25">
      <c r="A47" s="178"/>
      <c r="B47" s="503" t="s">
        <v>435</v>
      </c>
      <c r="C47" s="504"/>
      <c r="D47" s="505"/>
      <c r="E47" s="506">
        <f>+E45</f>
        <v>0</v>
      </c>
      <c r="F47" s="507"/>
      <c r="G47" s="508"/>
      <c r="H47" s="506">
        <f>+H45</f>
        <v>0</v>
      </c>
      <c r="I47" s="507"/>
      <c r="J47" s="508"/>
    </row>
    <row r="48" spans="1:10" x14ac:dyDescent="0.25">
      <c r="A48"/>
      <c r="B48"/>
      <c r="C48"/>
      <c r="D48"/>
      <c r="E48"/>
      <c r="F48"/>
    </row>
    <row r="49" customFormat="1" x14ac:dyDescent="0.25"/>
    <row r="50" customFormat="1" x14ac:dyDescent="0.25"/>
  </sheetData>
  <mergeCells count="75">
    <mergeCell ref="C4:D4"/>
    <mergeCell ref="E4:F4"/>
    <mergeCell ref="G4:H4"/>
    <mergeCell ref="I4:J4"/>
    <mergeCell ref="A1:J1"/>
    <mergeCell ref="C3:D3"/>
    <mergeCell ref="E3:F3"/>
    <mergeCell ref="G3:H3"/>
    <mergeCell ref="I3:J3"/>
    <mergeCell ref="C5:D5"/>
    <mergeCell ref="E5:F5"/>
    <mergeCell ref="G5:H5"/>
    <mergeCell ref="I5:J5"/>
    <mergeCell ref="C6:D6"/>
    <mergeCell ref="E6:F6"/>
    <mergeCell ref="G6:H6"/>
    <mergeCell ref="I6:J6"/>
    <mergeCell ref="A8:J8"/>
    <mergeCell ref="A10:A11"/>
    <mergeCell ref="B10:B11"/>
    <mergeCell ref="C10:F10"/>
    <mergeCell ref="G10:J10"/>
    <mergeCell ref="C11:D11"/>
    <mergeCell ref="E11:F11"/>
    <mergeCell ref="G11:H11"/>
    <mergeCell ref="I11:J11"/>
    <mergeCell ref="C12:D12"/>
    <mergeCell ref="E12:F12"/>
    <mergeCell ref="G12:H12"/>
    <mergeCell ref="I12:J12"/>
    <mergeCell ref="C13:D13"/>
    <mergeCell ref="E13:F13"/>
    <mergeCell ref="G13:H13"/>
    <mergeCell ref="I13:J13"/>
    <mergeCell ref="A21:A22"/>
    <mergeCell ref="B21:B22"/>
    <mergeCell ref="C21:F21"/>
    <mergeCell ref="G21:J21"/>
    <mergeCell ref="C22:D22"/>
    <mergeCell ref="E22:F22"/>
    <mergeCell ref="G22:H22"/>
    <mergeCell ref="I22:J22"/>
    <mergeCell ref="C14:D14"/>
    <mergeCell ref="E14:F14"/>
    <mergeCell ref="G14:H14"/>
    <mergeCell ref="I14:J14"/>
    <mergeCell ref="A19:J19"/>
    <mergeCell ref="C23:D23"/>
    <mergeCell ref="E23:F23"/>
    <mergeCell ref="G23:H23"/>
    <mergeCell ref="I23:J23"/>
    <mergeCell ref="C24:D24"/>
    <mergeCell ref="E24:F24"/>
    <mergeCell ref="G24:H24"/>
    <mergeCell ref="I24:J24"/>
    <mergeCell ref="C25:D25"/>
    <mergeCell ref="E25:F25"/>
    <mergeCell ref="G25:H25"/>
    <mergeCell ref="I25:J25"/>
    <mergeCell ref="A27:J30"/>
    <mergeCell ref="A34:J34"/>
    <mergeCell ref="A35:J39"/>
    <mergeCell ref="A42:J42"/>
    <mergeCell ref="B44:D44"/>
    <mergeCell ref="E44:G44"/>
    <mergeCell ref="H44:J44"/>
    <mergeCell ref="B47:D47"/>
    <mergeCell ref="E47:G47"/>
    <mergeCell ref="H47:J47"/>
    <mergeCell ref="B45:D45"/>
    <mergeCell ref="E45:G45"/>
    <mergeCell ref="H45:J45"/>
    <mergeCell ref="B46:D46"/>
    <mergeCell ref="E46:G46"/>
    <mergeCell ref="H46:J4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Layout" workbookViewId="0">
      <selection activeCell="E19" sqref="E19:G19"/>
    </sheetView>
  </sheetViews>
  <sheetFormatPr defaultColWidth="9.140625" defaultRowHeight="12.75" x14ac:dyDescent="0.2"/>
  <cols>
    <col min="1" max="1" width="9.140625" style="193"/>
    <col min="2" max="4" width="9.140625" style="125"/>
    <col min="5" max="5" width="14.85546875" style="125" customWidth="1"/>
    <col min="6" max="6" width="4" style="125" customWidth="1"/>
    <col min="7" max="7" width="9" style="125" customWidth="1"/>
    <col min="8" max="8" width="6.7109375" style="125" customWidth="1"/>
    <col min="9" max="9" width="9.140625" style="125"/>
    <col min="10" max="10" width="11.140625" style="125" bestFit="1" customWidth="1"/>
    <col min="11" max="16384" width="9.140625" style="125"/>
  </cols>
  <sheetData>
    <row r="1" spans="1:10" ht="15" customHeight="1" x14ac:dyDescent="0.2">
      <c r="A1" s="510" t="s">
        <v>452</v>
      </c>
      <c r="B1" s="510"/>
      <c r="C1" s="510"/>
      <c r="D1" s="510"/>
      <c r="E1" s="510"/>
      <c r="F1" s="510"/>
      <c r="G1" s="510"/>
      <c r="H1" s="510"/>
      <c r="I1" s="510"/>
      <c r="J1" s="510"/>
    </row>
    <row r="2" spans="1:10" ht="15.75" customHeight="1" thickBot="1" x14ac:dyDescent="0.25">
      <c r="A2" s="561"/>
      <c r="B2" s="561"/>
      <c r="C2" s="561"/>
      <c r="D2" s="561"/>
      <c r="E2" s="561"/>
      <c r="F2" s="561"/>
      <c r="G2" s="561"/>
      <c r="H2" s="561"/>
      <c r="I2" s="561"/>
      <c r="J2" s="561"/>
    </row>
    <row r="3" spans="1:10" ht="13.5" thickBot="1" x14ac:dyDescent="0.25">
      <c r="A3" s="184"/>
      <c r="B3" s="185"/>
      <c r="C3" s="185"/>
      <c r="D3" s="185"/>
      <c r="E3" s="185"/>
      <c r="F3" s="185"/>
      <c r="G3" s="185"/>
      <c r="H3" s="185"/>
      <c r="I3" s="185"/>
      <c r="J3" s="185"/>
    </row>
    <row r="4" spans="1:10" ht="13.5" thickBot="1" x14ac:dyDescent="0.25">
      <c r="A4" s="184"/>
      <c r="B4" s="185"/>
      <c r="C4" s="185"/>
      <c r="D4" s="185"/>
      <c r="E4" s="185"/>
      <c r="F4" s="185"/>
      <c r="G4" s="185"/>
      <c r="H4" s="185"/>
      <c r="I4" s="185"/>
      <c r="J4" s="185"/>
    </row>
    <row r="5" spans="1:10" x14ac:dyDescent="0.2">
      <c r="A5" s="180"/>
      <c r="B5" s="181"/>
      <c r="C5" s="181"/>
      <c r="D5" s="181"/>
      <c r="E5" s="181"/>
      <c r="F5" s="181"/>
      <c r="G5" s="181"/>
      <c r="H5" s="181"/>
      <c r="I5" s="181"/>
      <c r="J5" s="181"/>
    </row>
    <row r="6" spans="1:10" x14ac:dyDescent="0.2">
      <c r="A6" s="562" t="s">
        <v>453</v>
      </c>
      <c r="B6" s="562"/>
      <c r="C6" s="562"/>
      <c r="D6" s="562"/>
      <c r="E6" s="562"/>
      <c r="F6" s="562"/>
      <c r="G6" s="562"/>
      <c r="H6" s="562"/>
      <c r="I6" s="562"/>
      <c r="J6" s="562"/>
    </row>
    <row r="7" spans="1:10" x14ac:dyDescent="0.2">
      <c r="A7" s="180" t="s">
        <v>454</v>
      </c>
      <c r="B7" s="181"/>
      <c r="C7" s="181"/>
      <c r="D7" s="181"/>
      <c r="E7" s="181"/>
      <c r="F7" s="181"/>
      <c r="G7" s="181"/>
      <c r="H7" s="181"/>
      <c r="I7" s="181"/>
      <c r="J7" s="181"/>
    </row>
    <row r="8" spans="1:10" x14ac:dyDescent="0.2">
      <c r="A8" s="186" t="s">
        <v>398</v>
      </c>
      <c r="B8" s="529" t="s">
        <v>455</v>
      </c>
      <c r="C8" s="530"/>
      <c r="D8" s="531"/>
      <c r="E8" s="529" t="s">
        <v>387</v>
      </c>
      <c r="F8" s="530"/>
      <c r="G8" s="531"/>
      <c r="H8" s="529" t="s">
        <v>451</v>
      </c>
      <c r="I8" s="530"/>
      <c r="J8" s="531"/>
    </row>
    <row r="9" spans="1:10" x14ac:dyDescent="0.2">
      <c r="A9" s="186"/>
      <c r="B9" s="523" t="s">
        <v>456</v>
      </c>
      <c r="C9" s="524"/>
      <c r="D9" s="525"/>
      <c r="E9" s="558">
        <v>131452377.06999999</v>
      </c>
      <c r="F9" s="559"/>
      <c r="G9" s="560"/>
      <c r="H9" s="558">
        <v>134197377.06999999</v>
      </c>
      <c r="I9" s="559"/>
      <c r="J9" s="560"/>
    </row>
    <row r="10" spans="1:10" x14ac:dyDescent="0.2">
      <c r="A10" s="186"/>
      <c r="B10" s="523" t="s">
        <v>457</v>
      </c>
      <c r="C10" s="524"/>
      <c r="D10" s="525"/>
      <c r="E10" s="529"/>
      <c r="F10" s="530"/>
      <c r="G10" s="531"/>
      <c r="H10" s="529"/>
      <c r="I10" s="530"/>
      <c r="J10" s="531"/>
    </row>
    <row r="11" spans="1:10" x14ac:dyDescent="0.2">
      <c r="A11" s="186"/>
      <c r="B11" s="529" t="s">
        <v>435</v>
      </c>
      <c r="C11" s="530"/>
      <c r="D11" s="531"/>
      <c r="E11" s="557">
        <f>E9</f>
        <v>131452377.06999999</v>
      </c>
      <c r="F11" s="530"/>
      <c r="G11" s="531"/>
      <c r="H11" s="557">
        <f>H9</f>
        <v>134197377.06999999</v>
      </c>
      <c r="I11" s="530"/>
      <c r="J11" s="531"/>
    </row>
    <row r="12" spans="1:10" x14ac:dyDescent="0.2">
      <c r="A12" s="180"/>
      <c r="B12" s="181"/>
      <c r="C12" s="181"/>
      <c r="D12" s="181"/>
      <c r="E12" s="181"/>
      <c r="F12" s="181"/>
      <c r="G12" s="181"/>
      <c r="H12" s="181"/>
      <c r="I12" s="181"/>
      <c r="J12" s="181"/>
    </row>
    <row r="13" spans="1:10" x14ac:dyDescent="0.2">
      <c r="A13" s="180" t="s">
        <v>458</v>
      </c>
      <c r="B13" s="181"/>
      <c r="C13" s="181"/>
      <c r="D13" s="181"/>
      <c r="E13" s="181"/>
      <c r="F13" s="181"/>
      <c r="G13" s="181"/>
      <c r="H13" s="181"/>
      <c r="I13" s="181"/>
      <c r="J13" s="181"/>
    </row>
    <row r="14" spans="1:10" x14ac:dyDescent="0.2">
      <c r="A14" s="187" t="s">
        <v>398</v>
      </c>
      <c r="B14" s="529" t="s">
        <v>459</v>
      </c>
      <c r="C14" s="530"/>
      <c r="D14" s="531"/>
      <c r="E14" s="529" t="s">
        <v>387</v>
      </c>
      <c r="F14" s="530"/>
      <c r="G14" s="531"/>
      <c r="H14" s="529" t="s">
        <v>451</v>
      </c>
      <c r="I14" s="530"/>
      <c r="J14" s="531"/>
    </row>
    <row r="15" spans="1:10" x14ac:dyDescent="0.2">
      <c r="A15" s="187">
        <v>1</v>
      </c>
      <c r="B15" s="523" t="s">
        <v>460</v>
      </c>
      <c r="C15" s="524"/>
      <c r="D15" s="525"/>
      <c r="E15" s="526"/>
      <c r="F15" s="527"/>
      <c r="G15" s="528"/>
      <c r="H15" s="554"/>
      <c r="I15" s="555"/>
      <c r="J15" s="556"/>
    </row>
    <row r="16" spans="1:10" x14ac:dyDescent="0.2">
      <c r="A16" s="187">
        <v>2</v>
      </c>
      <c r="B16" s="523" t="s">
        <v>461</v>
      </c>
      <c r="C16" s="524"/>
      <c r="D16" s="525"/>
      <c r="E16" s="551">
        <v>10333838.75</v>
      </c>
      <c r="F16" s="552"/>
      <c r="G16" s="553"/>
      <c r="H16" s="551">
        <v>9515275.2899999991</v>
      </c>
      <c r="I16" s="552"/>
      <c r="J16" s="553"/>
    </row>
    <row r="17" spans="1:10" x14ac:dyDescent="0.2">
      <c r="A17" s="187">
        <v>3</v>
      </c>
      <c r="B17" s="523" t="s">
        <v>462</v>
      </c>
      <c r="C17" s="524"/>
      <c r="D17" s="525"/>
      <c r="E17" s="548">
        <v>259624.8</v>
      </c>
      <c r="F17" s="549"/>
      <c r="G17" s="550"/>
      <c r="H17" s="548">
        <v>477363.63000000012</v>
      </c>
      <c r="I17" s="549"/>
      <c r="J17" s="550"/>
    </row>
    <row r="18" spans="1:10" x14ac:dyDescent="0.2">
      <c r="A18" s="187">
        <v>4</v>
      </c>
      <c r="B18" s="523" t="s">
        <v>686</v>
      </c>
      <c r="C18" s="524"/>
      <c r="D18" s="525"/>
      <c r="E18" s="548">
        <v>31086717.949999999</v>
      </c>
      <c r="F18" s="549"/>
      <c r="G18" s="550"/>
      <c r="H18" s="548">
        <v>31086717.949999999</v>
      </c>
      <c r="I18" s="549"/>
      <c r="J18" s="550"/>
    </row>
    <row r="19" spans="1:10" x14ac:dyDescent="0.2">
      <c r="A19" s="187">
        <v>5</v>
      </c>
      <c r="B19" s="523" t="s">
        <v>660</v>
      </c>
      <c r="C19" s="524"/>
      <c r="D19" s="525"/>
      <c r="E19" s="548">
        <v>763522.64999999991</v>
      </c>
      <c r="F19" s="549"/>
      <c r="G19" s="550"/>
      <c r="H19" s="548">
        <v>146230.72999999998</v>
      </c>
      <c r="I19" s="549"/>
      <c r="J19" s="550"/>
    </row>
    <row r="20" spans="1:10" ht="15" customHeight="1" x14ac:dyDescent="0.2">
      <c r="A20" s="187"/>
      <c r="B20" s="529" t="s">
        <v>435</v>
      </c>
      <c r="C20" s="530"/>
      <c r="D20" s="531"/>
      <c r="E20" s="537">
        <f>SUM(E15:G19)</f>
        <v>42443704.149999999</v>
      </c>
      <c r="F20" s="538"/>
      <c r="G20" s="539"/>
      <c r="H20" s="526">
        <f>+H16+H17+H15+H18+H19</f>
        <v>41225587.599999994</v>
      </c>
      <c r="I20" s="527"/>
      <c r="J20" s="528"/>
    </row>
    <row r="21" spans="1:10" x14ac:dyDescent="0.2">
      <c r="A21" s="180"/>
      <c r="B21" s="181"/>
      <c r="C21" s="181"/>
      <c r="D21" s="181"/>
      <c r="E21" s="181"/>
      <c r="F21" s="181"/>
      <c r="G21" s="181"/>
      <c r="H21" s="181"/>
      <c r="I21" s="181"/>
      <c r="J21" s="181"/>
    </row>
    <row r="22" spans="1:10" x14ac:dyDescent="0.2">
      <c r="A22" s="180" t="s">
        <v>463</v>
      </c>
      <c r="B22" s="181"/>
      <c r="C22" s="181"/>
      <c r="D22" s="181"/>
      <c r="E22" s="181"/>
      <c r="F22" s="181"/>
      <c r="G22" s="181"/>
      <c r="H22" s="181"/>
      <c r="I22" s="181"/>
      <c r="J22" s="181"/>
    </row>
    <row r="23" spans="1:10" x14ac:dyDescent="0.2">
      <c r="A23" s="540" t="s">
        <v>398</v>
      </c>
      <c r="B23" s="542" t="s">
        <v>464</v>
      </c>
      <c r="C23" s="543"/>
      <c r="D23" s="544"/>
      <c r="E23" s="529" t="s">
        <v>387</v>
      </c>
      <c r="F23" s="530"/>
      <c r="G23" s="531"/>
      <c r="H23" s="529" t="s">
        <v>451</v>
      </c>
      <c r="I23" s="530"/>
      <c r="J23" s="531"/>
    </row>
    <row r="24" spans="1:10" x14ac:dyDescent="0.2">
      <c r="A24" s="541"/>
      <c r="B24" s="545"/>
      <c r="C24" s="546"/>
      <c r="D24" s="547"/>
      <c r="E24" s="187" t="s">
        <v>465</v>
      </c>
      <c r="F24" s="532" t="s">
        <v>466</v>
      </c>
      <c r="G24" s="532"/>
      <c r="H24" s="529" t="s">
        <v>467</v>
      </c>
      <c r="I24" s="531"/>
      <c r="J24" s="188" t="s">
        <v>468</v>
      </c>
    </row>
    <row r="25" spans="1:10" x14ac:dyDescent="0.2">
      <c r="A25" s="186"/>
      <c r="B25" s="523" t="s">
        <v>456</v>
      </c>
      <c r="C25" s="524"/>
      <c r="D25" s="525"/>
      <c r="E25" s="369">
        <v>64000000</v>
      </c>
      <c r="F25" s="532"/>
      <c r="G25" s="532"/>
      <c r="H25" s="536">
        <v>64000000</v>
      </c>
      <c r="I25" s="536"/>
      <c r="J25" s="188"/>
    </row>
    <row r="26" spans="1:10" x14ac:dyDescent="0.2">
      <c r="A26" s="186"/>
      <c r="B26" s="523" t="s">
        <v>457</v>
      </c>
      <c r="C26" s="524"/>
      <c r="D26" s="525"/>
      <c r="E26" s="186"/>
      <c r="F26" s="532"/>
      <c r="G26" s="532"/>
      <c r="H26" s="532"/>
      <c r="I26" s="532"/>
      <c r="J26" s="188"/>
    </row>
    <row r="27" spans="1:10" x14ac:dyDescent="0.2">
      <c r="A27" s="186"/>
      <c r="B27" s="523"/>
      <c r="C27" s="524"/>
      <c r="D27" s="525"/>
      <c r="E27" s="186"/>
      <c r="F27" s="532"/>
      <c r="G27" s="532"/>
      <c r="H27" s="532"/>
      <c r="I27" s="532"/>
      <c r="J27" s="188"/>
    </row>
    <row r="28" spans="1:10" x14ac:dyDescent="0.2">
      <c r="A28" s="186"/>
      <c r="B28" s="523"/>
      <c r="C28" s="524"/>
      <c r="D28" s="525"/>
      <c r="E28" s="186"/>
      <c r="F28" s="532"/>
      <c r="G28" s="532"/>
      <c r="H28" s="532"/>
      <c r="I28" s="532"/>
      <c r="J28" s="188"/>
    </row>
    <row r="29" spans="1:10" x14ac:dyDescent="0.2">
      <c r="A29" s="186"/>
      <c r="B29" s="523"/>
      <c r="C29" s="524"/>
      <c r="D29" s="525"/>
      <c r="E29" s="186"/>
      <c r="F29" s="532"/>
      <c r="G29" s="532"/>
      <c r="H29" s="532"/>
      <c r="I29" s="532"/>
      <c r="J29" s="188"/>
    </row>
    <row r="30" spans="1:10" x14ac:dyDescent="0.2">
      <c r="A30" s="186"/>
      <c r="B30" s="523"/>
      <c r="C30" s="524"/>
      <c r="D30" s="525"/>
      <c r="E30" s="186"/>
      <c r="F30" s="532"/>
      <c r="G30" s="532"/>
      <c r="H30" s="532"/>
      <c r="I30" s="532"/>
      <c r="J30" s="188"/>
    </row>
    <row r="31" spans="1:10" x14ac:dyDescent="0.2">
      <c r="A31" s="186"/>
      <c r="B31" s="529" t="s">
        <v>435</v>
      </c>
      <c r="C31" s="530"/>
      <c r="D31" s="531"/>
      <c r="E31" s="370">
        <f>+E25</f>
        <v>64000000</v>
      </c>
      <c r="F31" s="532"/>
      <c r="G31" s="532"/>
      <c r="H31" s="533">
        <f>+H25</f>
        <v>64000000</v>
      </c>
      <c r="I31" s="532"/>
      <c r="J31" s="188"/>
    </row>
    <row r="32" spans="1:10" x14ac:dyDescent="0.2">
      <c r="A32" s="180"/>
      <c r="B32" s="181"/>
      <c r="C32" s="181"/>
      <c r="D32" s="181"/>
      <c r="E32" s="181"/>
      <c r="F32" s="181"/>
      <c r="G32" s="181"/>
      <c r="H32" s="181"/>
      <c r="I32" s="181"/>
      <c r="J32" s="181"/>
    </row>
    <row r="33" spans="1:10" x14ac:dyDescent="0.2">
      <c r="A33" s="180" t="s">
        <v>469</v>
      </c>
      <c r="B33" s="181" t="s">
        <v>470</v>
      </c>
      <c r="C33" s="181"/>
      <c r="D33" s="181"/>
      <c r="E33" s="181"/>
      <c r="F33" s="181"/>
      <c r="G33" s="181"/>
      <c r="H33" s="181"/>
      <c r="I33" s="181"/>
      <c r="J33" s="181"/>
    </row>
    <row r="34" spans="1:10" x14ac:dyDescent="0.2">
      <c r="A34" s="180"/>
      <c r="B34" s="181"/>
      <c r="C34" s="181"/>
      <c r="D34" s="181"/>
      <c r="E34" s="181"/>
      <c r="F34" s="181"/>
      <c r="G34" s="181"/>
      <c r="H34" s="181"/>
      <c r="I34" s="181"/>
      <c r="J34" s="181"/>
    </row>
    <row r="35" spans="1:10" ht="25.5" x14ac:dyDescent="0.2">
      <c r="A35" s="187" t="s">
        <v>398</v>
      </c>
      <c r="B35" s="187" t="s">
        <v>471</v>
      </c>
      <c r="C35" s="534" t="s">
        <v>387</v>
      </c>
      <c r="D35" s="535"/>
      <c r="E35" s="189" t="s">
        <v>472</v>
      </c>
      <c r="F35" s="534" t="s">
        <v>473</v>
      </c>
      <c r="G35" s="535"/>
      <c r="H35" s="534" t="s">
        <v>474</v>
      </c>
      <c r="I35" s="535"/>
      <c r="J35" s="189" t="s">
        <v>438</v>
      </c>
    </row>
    <row r="36" spans="1:10" x14ac:dyDescent="0.2">
      <c r="A36" s="186">
        <v>1</v>
      </c>
      <c r="B36" s="190" t="s">
        <v>475</v>
      </c>
      <c r="C36" s="526"/>
      <c r="D36" s="528"/>
      <c r="E36" s="190"/>
      <c r="F36" s="529"/>
      <c r="G36" s="531"/>
      <c r="H36" s="529"/>
      <c r="I36" s="531"/>
      <c r="J36" s="315"/>
    </row>
    <row r="37" spans="1:10" x14ac:dyDescent="0.2">
      <c r="A37" s="186">
        <v>2</v>
      </c>
      <c r="B37" s="190" t="s">
        <v>476</v>
      </c>
      <c r="C37" s="529"/>
      <c r="D37" s="531"/>
      <c r="E37" s="190"/>
      <c r="F37" s="529"/>
      <c r="G37" s="531"/>
      <c r="H37" s="529"/>
      <c r="I37" s="531"/>
      <c r="J37" s="190"/>
    </row>
    <row r="38" spans="1:10" x14ac:dyDescent="0.2">
      <c r="A38" s="186">
        <v>3</v>
      </c>
      <c r="B38" s="190"/>
      <c r="C38" s="529"/>
      <c r="D38" s="531"/>
      <c r="E38" s="190"/>
      <c r="F38" s="529"/>
      <c r="G38" s="531"/>
      <c r="H38" s="529"/>
      <c r="I38" s="531"/>
      <c r="J38" s="190"/>
    </row>
    <row r="39" spans="1:10" x14ac:dyDescent="0.2">
      <c r="A39" s="186"/>
      <c r="B39" s="190" t="s">
        <v>435</v>
      </c>
      <c r="C39" s="529"/>
      <c r="D39" s="531"/>
      <c r="E39" s="190"/>
      <c r="F39" s="529"/>
      <c r="G39" s="531"/>
      <c r="H39" s="529"/>
      <c r="I39" s="531"/>
      <c r="J39" s="190"/>
    </row>
    <row r="40" spans="1:10" x14ac:dyDescent="0.2">
      <c r="A40" s="180" t="s">
        <v>477</v>
      </c>
      <c r="B40" s="181"/>
      <c r="C40" s="181"/>
      <c r="D40" s="181"/>
      <c r="E40" s="181"/>
      <c r="F40" s="181"/>
      <c r="G40" s="181"/>
      <c r="H40" s="181"/>
      <c r="I40" s="181"/>
      <c r="J40" s="181"/>
    </row>
    <row r="41" spans="1:10" x14ac:dyDescent="0.2">
      <c r="A41" s="180"/>
      <c r="B41" s="181"/>
      <c r="C41" s="181"/>
      <c r="D41" s="181"/>
      <c r="E41" s="181"/>
      <c r="F41" s="181"/>
      <c r="G41" s="181"/>
      <c r="H41" s="181"/>
      <c r="I41" s="181"/>
      <c r="J41" s="181"/>
    </row>
    <row r="42" spans="1:10" ht="13.5" thickBot="1" x14ac:dyDescent="0.25">
      <c r="A42" s="191"/>
      <c r="B42" s="192"/>
      <c r="C42" s="192"/>
      <c r="D42" s="192"/>
      <c r="E42" s="192"/>
      <c r="F42" s="192"/>
      <c r="G42" s="192"/>
      <c r="H42" s="192"/>
      <c r="I42" s="192"/>
      <c r="J42" s="192"/>
    </row>
    <row r="43" spans="1:10" ht="13.5" thickBot="1" x14ac:dyDescent="0.25">
      <c r="A43" s="184"/>
      <c r="B43" s="185"/>
      <c r="C43" s="185"/>
      <c r="D43" s="185"/>
      <c r="E43" s="185"/>
      <c r="F43" s="185"/>
      <c r="G43" s="185"/>
      <c r="H43" s="185"/>
      <c r="I43" s="185"/>
      <c r="J43" s="185"/>
    </row>
    <row r="44" spans="1:10" ht="13.5" thickBot="1" x14ac:dyDescent="0.25">
      <c r="A44" s="184"/>
      <c r="B44" s="185"/>
      <c r="C44" s="185"/>
      <c r="D44" s="185"/>
      <c r="E44" s="185"/>
      <c r="F44" s="185"/>
      <c r="G44" s="185"/>
      <c r="H44" s="185"/>
      <c r="I44" s="185"/>
      <c r="J44" s="185"/>
    </row>
    <row r="45" spans="1:10" x14ac:dyDescent="0.2">
      <c r="A45" s="180"/>
      <c r="B45" s="181"/>
      <c r="C45" s="181"/>
      <c r="D45" s="181"/>
      <c r="E45" s="181"/>
      <c r="F45" s="181"/>
      <c r="G45" s="181"/>
      <c r="H45" s="181"/>
      <c r="I45" s="181"/>
      <c r="J45" s="181"/>
    </row>
    <row r="46" spans="1:10" x14ac:dyDescent="0.2">
      <c r="A46" s="180"/>
      <c r="B46" s="181"/>
      <c r="C46" s="181"/>
      <c r="D46" s="181"/>
      <c r="E46" s="181"/>
      <c r="F46" s="181"/>
      <c r="G46" s="181"/>
      <c r="H46" s="181"/>
      <c r="I46" s="181"/>
      <c r="J46" s="181"/>
    </row>
    <row r="47" spans="1:10" x14ac:dyDescent="0.2">
      <c r="A47" s="180" t="s">
        <v>478</v>
      </c>
      <c r="B47" s="181"/>
      <c r="C47" s="181"/>
      <c r="D47" s="181"/>
      <c r="E47" s="181"/>
      <c r="F47" s="181"/>
      <c r="G47" s="181"/>
      <c r="H47" s="181"/>
      <c r="I47" s="181"/>
      <c r="J47" s="181"/>
    </row>
    <row r="48" spans="1:10" x14ac:dyDescent="0.2">
      <c r="A48" s="186" t="s">
        <v>398</v>
      </c>
      <c r="B48" s="529" t="s">
        <v>479</v>
      </c>
      <c r="C48" s="530"/>
      <c r="D48" s="531"/>
      <c r="E48" s="529" t="s">
        <v>387</v>
      </c>
      <c r="F48" s="530"/>
      <c r="G48" s="531"/>
      <c r="H48" s="529" t="s">
        <v>451</v>
      </c>
      <c r="I48" s="530"/>
      <c r="J48" s="531"/>
    </row>
    <row r="49" spans="1:10" x14ac:dyDescent="0.2">
      <c r="A49" s="186"/>
      <c r="B49" s="523" t="s">
        <v>456</v>
      </c>
      <c r="C49" s="524"/>
      <c r="D49" s="525"/>
      <c r="E49" s="526">
        <v>1154368000</v>
      </c>
      <c r="F49" s="527"/>
      <c r="G49" s="528"/>
      <c r="H49" s="526">
        <v>1154368000</v>
      </c>
      <c r="I49" s="527"/>
      <c r="J49" s="528"/>
    </row>
    <row r="50" spans="1:10" x14ac:dyDescent="0.2">
      <c r="A50" s="186"/>
      <c r="B50" s="523"/>
      <c r="C50" s="524"/>
      <c r="D50" s="525"/>
      <c r="E50" s="526"/>
      <c r="F50" s="527"/>
      <c r="G50" s="528"/>
      <c r="H50" s="526"/>
      <c r="I50" s="527"/>
      <c r="J50" s="528"/>
    </row>
    <row r="51" spans="1:10" x14ac:dyDescent="0.2">
      <c r="A51" s="186"/>
      <c r="B51" s="529" t="s">
        <v>435</v>
      </c>
      <c r="C51" s="530"/>
      <c r="D51" s="531"/>
      <c r="E51" s="526">
        <f>E49</f>
        <v>1154368000</v>
      </c>
      <c r="F51" s="527"/>
      <c r="G51" s="528"/>
      <c r="H51" s="526">
        <f>H49+H50</f>
        <v>1154368000</v>
      </c>
      <c r="I51" s="527"/>
      <c r="J51" s="528"/>
    </row>
    <row r="52" spans="1:10" x14ac:dyDescent="0.2">
      <c r="A52" s="180" t="s">
        <v>480</v>
      </c>
      <c r="B52" s="181"/>
      <c r="C52" s="181"/>
      <c r="D52" s="181"/>
      <c r="E52" s="181"/>
      <c r="F52" s="181"/>
      <c r="G52" s="181"/>
      <c r="H52" s="181"/>
      <c r="I52" s="181"/>
      <c r="J52" s="181"/>
    </row>
  </sheetData>
  <mergeCells count="89">
    <mergeCell ref="B9:D9"/>
    <mergeCell ref="E9:G9"/>
    <mergeCell ref="H9:J9"/>
    <mergeCell ref="A1:J2"/>
    <mergeCell ref="A6:J6"/>
    <mergeCell ref="B8:D8"/>
    <mergeCell ref="E8:G8"/>
    <mergeCell ref="H8:J8"/>
    <mergeCell ref="B10:D10"/>
    <mergeCell ref="E10:G10"/>
    <mergeCell ref="H10:J10"/>
    <mergeCell ref="B11:D11"/>
    <mergeCell ref="E11:G11"/>
    <mergeCell ref="H11:J11"/>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A23:A24"/>
    <mergeCell ref="B23:D24"/>
    <mergeCell ref="E23:G23"/>
    <mergeCell ref="H23:J23"/>
    <mergeCell ref="F24:G24"/>
    <mergeCell ref="H24:I24"/>
    <mergeCell ref="B25:D25"/>
    <mergeCell ref="F25:G25"/>
    <mergeCell ref="H25:I25"/>
    <mergeCell ref="B26:D26"/>
    <mergeCell ref="F26:G26"/>
    <mergeCell ref="H26:I26"/>
    <mergeCell ref="B27:D27"/>
    <mergeCell ref="F27:G27"/>
    <mergeCell ref="H27:I27"/>
    <mergeCell ref="B28:D28"/>
    <mergeCell ref="F28:G28"/>
    <mergeCell ref="H28:I28"/>
    <mergeCell ref="B29:D29"/>
    <mergeCell ref="F29:G29"/>
    <mergeCell ref="H29:I29"/>
    <mergeCell ref="B30:D30"/>
    <mergeCell ref="F30:G30"/>
    <mergeCell ref="H30:I30"/>
    <mergeCell ref="B31:D31"/>
    <mergeCell ref="F31:G31"/>
    <mergeCell ref="H31:I31"/>
    <mergeCell ref="C35:D35"/>
    <mergeCell ref="F35:G35"/>
    <mergeCell ref="H35:I35"/>
    <mergeCell ref="C36:D36"/>
    <mergeCell ref="F36:G36"/>
    <mergeCell ref="H36:I36"/>
    <mergeCell ref="C37:D37"/>
    <mergeCell ref="F37:G37"/>
    <mergeCell ref="H37:I37"/>
    <mergeCell ref="C38:D38"/>
    <mergeCell ref="F38:G38"/>
    <mergeCell ref="H38:I38"/>
    <mergeCell ref="C39:D39"/>
    <mergeCell ref="F39:G39"/>
    <mergeCell ref="H39:I39"/>
    <mergeCell ref="B48:D48"/>
    <mergeCell ref="E48:G48"/>
    <mergeCell ref="H48:J48"/>
    <mergeCell ref="B49:D49"/>
    <mergeCell ref="E49:G49"/>
    <mergeCell ref="H49:J49"/>
    <mergeCell ref="B50:D50"/>
    <mergeCell ref="E50:G50"/>
    <mergeCell ref="H50:J50"/>
    <mergeCell ref="B51:D51"/>
    <mergeCell ref="E51:G51"/>
    <mergeCell ref="H51:J51"/>
  </mergeCells>
  <pageMargins left="0.51181102362204722" right="0.31496062992125984" top="0.35433070866141736"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topLeftCell="A7" workbookViewId="0">
      <selection activeCell="H23" sqref="H23:I23"/>
    </sheetView>
  </sheetViews>
  <sheetFormatPr defaultColWidth="6.28515625" defaultRowHeight="15" x14ac:dyDescent="0.25"/>
  <cols>
    <col min="1" max="1" width="3.5703125" style="203" customWidth="1"/>
    <col min="2" max="2" width="12.85546875" customWidth="1"/>
    <col min="3" max="3" width="2.5703125" customWidth="1"/>
    <col min="4" max="4" width="11.7109375" customWidth="1"/>
    <col min="5" max="5" width="15.140625" customWidth="1"/>
    <col min="7" max="7" width="4" customWidth="1"/>
    <col min="9" max="9" width="9.5703125" customWidth="1"/>
    <col min="10" max="10" width="14.42578125" customWidth="1"/>
  </cols>
  <sheetData>
    <row r="1" spans="1:11" ht="15.75" thickBot="1" x14ac:dyDescent="0.3">
      <c r="A1" s="194"/>
      <c r="B1" s="195"/>
      <c r="C1" s="195"/>
      <c r="D1" s="195"/>
      <c r="E1" s="195"/>
      <c r="F1" s="195"/>
      <c r="G1" s="195"/>
      <c r="H1" s="195"/>
      <c r="I1" s="195"/>
      <c r="J1" s="195"/>
    </row>
    <row r="2" spans="1:11" ht="15.75" thickBot="1" x14ac:dyDescent="0.3">
      <c r="A2" s="196"/>
      <c r="B2" s="197"/>
      <c r="C2" s="197"/>
      <c r="D2" s="197"/>
      <c r="E2" s="197"/>
      <c r="F2" s="197"/>
      <c r="G2" s="197"/>
      <c r="H2" s="197"/>
      <c r="I2" s="197"/>
      <c r="J2" s="197"/>
    </row>
    <row r="3" spans="1:11" ht="15.75" thickBot="1" x14ac:dyDescent="0.3">
      <c r="A3" s="196"/>
      <c r="B3" s="197"/>
      <c r="C3" s="197"/>
      <c r="D3" s="197"/>
      <c r="E3" s="197"/>
      <c r="F3" s="197"/>
      <c r="G3" s="197"/>
      <c r="H3" s="197"/>
      <c r="I3" s="197"/>
      <c r="J3" s="197"/>
    </row>
    <row r="4" spans="1:11" x14ac:dyDescent="0.25">
      <c r="A4" s="174"/>
      <c r="B4" s="175"/>
      <c r="C4" s="175"/>
      <c r="D4" s="175"/>
      <c r="E4" s="175"/>
      <c r="F4" s="175"/>
      <c r="G4" s="175"/>
      <c r="H4" s="175"/>
      <c r="I4" s="175"/>
      <c r="J4" s="175"/>
    </row>
    <row r="5" spans="1:11" x14ac:dyDescent="0.25">
      <c r="A5" s="174" t="s">
        <v>481</v>
      </c>
      <c r="B5" s="175"/>
      <c r="C5" s="175"/>
      <c r="D5" s="175"/>
      <c r="E5" s="175"/>
      <c r="F5" s="175"/>
      <c r="G5" s="175"/>
      <c r="H5" s="175"/>
      <c r="I5" s="175"/>
      <c r="J5" s="175"/>
    </row>
    <row r="6" spans="1:11" x14ac:dyDescent="0.25">
      <c r="A6" s="515" t="s">
        <v>398</v>
      </c>
      <c r="B6" s="577" t="s">
        <v>450</v>
      </c>
      <c r="C6" s="578"/>
      <c r="D6" s="579"/>
      <c r="E6" s="503" t="s">
        <v>387</v>
      </c>
      <c r="F6" s="504"/>
      <c r="G6" s="505"/>
      <c r="H6" s="503" t="s">
        <v>451</v>
      </c>
      <c r="I6" s="504"/>
      <c r="J6" s="505"/>
    </row>
    <row r="7" spans="1:11" x14ac:dyDescent="0.25">
      <c r="A7" s="516"/>
      <c r="B7" s="580"/>
      <c r="C7" s="581"/>
      <c r="D7" s="582"/>
      <c r="E7" s="176" t="s">
        <v>465</v>
      </c>
      <c r="F7" s="565" t="s">
        <v>466</v>
      </c>
      <c r="G7" s="565"/>
      <c r="H7" s="503" t="s">
        <v>467</v>
      </c>
      <c r="I7" s="505"/>
      <c r="J7" s="198" t="s">
        <v>468</v>
      </c>
    </row>
    <row r="8" spans="1:11" x14ac:dyDescent="0.25">
      <c r="A8" s="178">
        <v>1</v>
      </c>
      <c r="B8" s="563" t="s">
        <v>482</v>
      </c>
      <c r="C8" s="573"/>
      <c r="D8" s="564"/>
      <c r="E8" s="306"/>
      <c r="F8" s="572"/>
      <c r="G8" s="572"/>
      <c r="H8" s="572"/>
      <c r="I8" s="572"/>
      <c r="J8" s="305"/>
    </row>
    <row r="9" spans="1:11" ht="27" customHeight="1" x14ac:dyDescent="0.25">
      <c r="A9" s="515"/>
      <c r="B9" s="568" t="s">
        <v>483</v>
      </c>
      <c r="C9" s="571"/>
      <c r="D9" s="569"/>
      <c r="E9" s="306"/>
      <c r="F9" s="572"/>
      <c r="G9" s="572"/>
      <c r="H9" s="572"/>
      <c r="I9" s="572"/>
      <c r="J9" s="305"/>
    </row>
    <row r="10" spans="1:11" x14ac:dyDescent="0.25">
      <c r="A10" s="567"/>
      <c r="B10" s="568" t="s">
        <v>484</v>
      </c>
      <c r="C10" s="571"/>
      <c r="D10" s="569"/>
      <c r="E10" s="306"/>
      <c r="F10" s="572"/>
      <c r="G10" s="572"/>
      <c r="H10" s="572"/>
      <c r="I10" s="572"/>
      <c r="J10" s="305"/>
    </row>
    <row r="11" spans="1:11" x14ac:dyDescent="0.25">
      <c r="A11" s="516"/>
      <c r="B11" s="563" t="s">
        <v>485</v>
      </c>
      <c r="C11" s="573"/>
      <c r="D11" s="564"/>
      <c r="E11" s="306">
        <f>+E8</f>
        <v>0</v>
      </c>
      <c r="F11" s="572"/>
      <c r="G11" s="572"/>
      <c r="H11" s="572"/>
      <c r="I11" s="572"/>
      <c r="J11" s="305"/>
    </row>
    <row r="12" spans="1:11" x14ac:dyDescent="0.25">
      <c r="A12" s="178">
        <v>2</v>
      </c>
      <c r="B12" s="568" t="s">
        <v>486</v>
      </c>
      <c r="C12" s="571"/>
      <c r="D12" s="569"/>
      <c r="E12" s="306">
        <f>+E11</f>
        <v>0</v>
      </c>
      <c r="F12" s="572"/>
      <c r="G12" s="572"/>
      <c r="H12" s="572"/>
      <c r="I12" s="572"/>
      <c r="J12" s="305"/>
    </row>
    <row r="13" spans="1:11" x14ac:dyDescent="0.25">
      <c r="A13" s="178"/>
      <c r="B13" s="563"/>
      <c r="C13" s="573"/>
      <c r="D13" s="564"/>
      <c r="E13" s="306"/>
      <c r="F13" s="572"/>
      <c r="G13" s="572"/>
      <c r="H13" s="572"/>
      <c r="I13" s="572"/>
      <c r="J13" s="305"/>
    </row>
    <row r="14" spans="1:11" x14ac:dyDescent="0.25">
      <c r="A14" s="199" t="s">
        <v>487</v>
      </c>
      <c r="B14" s="200"/>
      <c r="C14" s="200"/>
      <c r="D14" s="200"/>
      <c r="E14" s="200"/>
      <c r="F14" s="200"/>
      <c r="G14" s="200"/>
      <c r="H14" s="200"/>
      <c r="I14" s="200"/>
      <c r="J14" s="200"/>
      <c r="K14" s="201"/>
    </row>
    <row r="15" spans="1:11" ht="15.75" thickBot="1" x14ac:dyDescent="0.3">
      <c r="A15" s="194"/>
      <c r="B15" s="195"/>
      <c r="C15" s="195"/>
      <c r="D15" s="195"/>
      <c r="E15" s="195"/>
      <c r="F15" s="195"/>
      <c r="G15" s="195"/>
      <c r="H15" s="195"/>
      <c r="I15" s="195"/>
      <c r="J15" s="195"/>
    </row>
    <row r="16" spans="1:11" ht="15.75" thickBot="1" x14ac:dyDescent="0.3">
      <c r="A16" s="196"/>
      <c r="B16" s="197"/>
      <c r="C16" s="197"/>
      <c r="D16" s="197"/>
      <c r="E16" s="197"/>
      <c r="F16" s="197"/>
      <c r="G16" s="197"/>
      <c r="H16" s="197"/>
      <c r="I16" s="197"/>
      <c r="J16" s="197"/>
    </row>
    <row r="17" spans="1:10" ht="15.75" thickBot="1" x14ac:dyDescent="0.3">
      <c r="A17" s="196"/>
      <c r="B17" s="197"/>
      <c r="C17" s="197"/>
      <c r="D17" s="197"/>
      <c r="E17" s="197"/>
      <c r="F17" s="197"/>
      <c r="G17" s="197"/>
      <c r="H17" s="197"/>
      <c r="I17" s="197"/>
      <c r="J17" s="197"/>
    </row>
    <row r="18" spans="1:10" x14ac:dyDescent="0.25">
      <c r="A18" s="174"/>
      <c r="B18" s="175"/>
      <c r="C18" s="175"/>
      <c r="D18" s="175"/>
      <c r="E18" s="175"/>
      <c r="F18" s="175"/>
      <c r="G18" s="175"/>
      <c r="H18" s="175"/>
      <c r="I18" s="175"/>
      <c r="J18" s="175"/>
    </row>
    <row r="19" spans="1:10" x14ac:dyDescent="0.25">
      <c r="A19" s="574" t="s">
        <v>488</v>
      </c>
      <c r="B19" s="574"/>
      <c r="C19" s="574"/>
      <c r="D19" s="574"/>
      <c r="E19" s="574"/>
      <c r="F19" s="574"/>
      <c r="G19" s="574"/>
      <c r="H19" s="574"/>
      <c r="I19" s="574"/>
      <c r="J19" s="574"/>
    </row>
    <row r="20" spans="1:10" x14ac:dyDescent="0.25">
      <c r="A20" s="174" t="s">
        <v>489</v>
      </c>
      <c r="B20" s="175"/>
      <c r="C20" s="175"/>
      <c r="D20" s="175"/>
      <c r="E20" s="175"/>
      <c r="F20" s="175"/>
      <c r="G20" s="175"/>
      <c r="H20" s="175"/>
      <c r="I20" s="175"/>
      <c r="J20" s="175"/>
    </row>
    <row r="21" spans="1:10" x14ac:dyDescent="0.25">
      <c r="A21" s="515" t="s">
        <v>398</v>
      </c>
      <c r="B21" s="515" t="s">
        <v>464</v>
      </c>
      <c r="C21" s="519" t="s">
        <v>490</v>
      </c>
      <c r="D21" s="576"/>
      <c r="E21" s="520"/>
      <c r="F21" s="503" t="s">
        <v>491</v>
      </c>
      <c r="G21" s="504"/>
      <c r="H21" s="504"/>
      <c r="I21" s="505"/>
      <c r="J21" s="517" t="s">
        <v>492</v>
      </c>
    </row>
    <row r="22" spans="1:10" x14ac:dyDescent="0.25">
      <c r="A22" s="575"/>
      <c r="B22" s="516"/>
      <c r="C22" s="503" t="s">
        <v>493</v>
      </c>
      <c r="D22" s="505"/>
      <c r="E22" s="177" t="s">
        <v>494</v>
      </c>
      <c r="F22" s="503" t="s">
        <v>493</v>
      </c>
      <c r="G22" s="505"/>
      <c r="H22" s="519" t="s">
        <v>495</v>
      </c>
      <c r="I22" s="520"/>
      <c r="J22" s="518"/>
    </row>
    <row r="23" spans="1:10" x14ac:dyDescent="0.25">
      <c r="A23" s="176">
        <v>1</v>
      </c>
      <c r="B23" s="179" t="s">
        <v>409</v>
      </c>
      <c r="C23" s="503"/>
      <c r="D23" s="505"/>
      <c r="E23" s="202"/>
      <c r="F23" s="503"/>
      <c r="G23" s="505"/>
      <c r="H23" s="521">
        <v>2899999100</v>
      </c>
      <c r="I23" s="522"/>
      <c r="J23" s="304">
        <f>+E23+H23</f>
        <v>2899999100</v>
      </c>
    </row>
    <row r="24" spans="1:10" x14ac:dyDescent="0.25">
      <c r="A24" s="176">
        <v>2</v>
      </c>
      <c r="B24" s="179" t="s">
        <v>472</v>
      </c>
      <c r="C24" s="503"/>
      <c r="D24" s="505"/>
      <c r="E24" s="202"/>
      <c r="F24" s="503"/>
      <c r="G24" s="505"/>
      <c r="H24" s="503"/>
      <c r="I24" s="505"/>
      <c r="J24" s="179"/>
    </row>
    <row r="25" spans="1:10" x14ac:dyDescent="0.25">
      <c r="A25" s="176">
        <v>3</v>
      </c>
      <c r="B25" s="179" t="s">
        <v>496</v>
      </c>
      <c r="C25" s="503"/>
      <c r="D25" s="505"/>
      <c r="E25" s="202"/>
      <c r="F25" s="503"/>
      <c r="G25" s="505"/>
      <c r="H25" s="503"/>
      <c r="I25" s="505"/>
      <c r="J25" s="179"/>
    </row>
    <row r="26" spans="1:10" x14ac:dyDescent="0.25">
      <c r="A26" s="176">
        <v>4</v>
      </c>
      <c r="B26" s="179" t="s">
        <v>438</v>
      </c>
      <c r="C26" s="503"/>
      <c r="D26" s="505"/>
      <c r="E26" s="202">
        <f>+E23</f>
        <v>0</v>
      </c>
      <c r="F26" s="503"/>
      <c r="G26" s="505"/>
      <c r="H26" s="570">
        <f>+H23+H24</f>
        <v>2899999100</v>
      </c>
      <c r="I26" s="505"/>
      <c r="J26" s="304">
        <f>+J23</f>
        <v>2899999100</v>
      </c>
    </row>
    <row r="27" spans="1:10" x14ac:dyDescent="0.25">
      <c r="A27" s="174"/>
      <c r="B27" s="175"/>
      <c r="C27" s="175"/>
      <c r="D27" s="175"/>
      <c r="E27" s="175"/>
      <c r="F27" s="175"/>
      <c r="G27" s="175"/>
      <c r="H27" s="175"/>
      <c r="I27" s="175"/>
      <c r="J27" s="175"/>
    </row>
    <row r="28" spans="1:10" x14ac:dyDescent="0.25">
      <c r="A28" s="174" t="s">
        <v>497</v>
      </c>
      <c r="B28" s="175"/>
      <c r="C28" s="175"/>
      <c r="D28" s="175"/>
      <c r="E28" s="175"/>
      <c r="F28" s="175"/>
      <c r="G28" s="175"/>
      <c r="H28" s="175"/>
      <c r="I28" s="175"/>
      <c r="J28" s="175"/>
    </row>
    <row r="29" spans="1:10" x14ac:dyDescent="0.25">
      <c r="A29" s="174"/>
      <c r="B29" s="175"/>
      <c r="C29" s="175"/>
      <c r="D29" s="175"/>
      <c r="E29" s="175"/>
      <c r="F29" s="175"/>
      <c r="G29" s="175"/>
      <c r="H29" s="175"/>
      <c r="I29" s="175"/>
      <c r="J29" s="175"/>
    </row>
    <row r="30" spans="1:10" x14ac:dyDescent="0.25">
      <c r="A30" s="176" t="s">
        <v>398</v>
      </c>
      <c r="B30" s="503" t="s">
        <v>464</v>
      </c>
      <c r="C30" s="505"/>
      <c r="D30" s="566" t="s">
        <v>498</v>
      </c>
      <c r="E30" s="566"/>
      <c r="F30" s="566" t="s">
        <v>499</v>
      </c>
      <c r="G30" s="566"/>
      <c r="H30" s="566"/>
      <c r="I30" s="519" t="s">
        <v>435</v>
      </c>
      <c r="J30" s="520"/>
    </row>
    <row r="31" spans="1:10" x14ac:dyDescent="0.25">
      <c r="A31" s="176">
        <v>1</v>
      </c>
      <c r="B31" s="563" t="s">
        <v>500</v>
      </c>
      <c r="C31" s="564"/>
      <c r="D31" s="565"/>
      <c r="E31" s="565"/>
      <c r="F31" s="566"/>
      <c r="G31" s="566"/>
      <c r="H31" s="566"/>
      <c r="I31" s="519"/>
      <c r="J31" s="520"/>
    </row>
    <row r="32" spans="1:10" x14ac:dyDescent="0.25">
      <c r="A32" s="176">
        <v>2</v>
      </c>
      <c r="B32" s="563" t="s">
        <v>472</v>
      </c>
      <c r="C32" s="564"/>
      <c r="D32" s="565"/>
      <c r="E32" s="565"/>
      <c r="F32" s="566"/>
      <c r="G32" s="566"/>
      <c r="H32" s="566"/>
      <c r="I32" s="519"/>
      <c r="J32" s="520"/>
    </row>
    <row r="33" spans="1:10" x14ac:dyDescent="0.25">
      <c r="A33" s="515"/>
      <c r="B33" s="563" t="s">
        <v>501</v>
      </c>
      <c r="C33" s="564"/>
      <c r="D33" s="565"/>
      <c r="E33" s="565"/>
      <c r="F33" s="566"/>
      <c r="G33" s="566"/>
      <c r="H33" s="566"/>
      <c r="I33" s="519"/>
      <c r="J33" s="520"/>
    </row>
    <row r="34" spans="1:10" x14ac:dyDescent="0.25">
      <c r="A34" s="567"/>
      <c r="B34" s="563" t="s">
        <v>502</v>
      </c>
      <c r="C34" s="564"/>
      <c r="D34" s="565"/>
      <c r="E34" s="565"/>
      <c r="F34" s="566"/>
      <c r="G34" s="566"/>
      <c r="H34" s="566"/>
      <c r="I34" s="519"/>
      <c r="J34" s="520"/>
    </row>
    <row r="35" spans="1:10" x14ac:dyDescent="0.25">
      <c r="A35" s="516"/>
      <c r="B35" s="568" t="s">
        <v>503</v>
      </c>
      <c r="C35" s="569"/>
      <c r="D35" s="565"/>
      <c r="E35" s="565"/>
      <c r="F35" s="566"/>
      <c r="G35" s="566"/>
      <c r="H35" s="566"/>
      <c r="I35" s="519"/>
      <c r="J35" s="520"/>
    </row>
    <row r="36" spans="1:10" x14ac:dyDescent="0.25">
      <c r="A36" s="176"/>
      <c r="B36" s="503"/>
      <c r="C36" s="505"/>
      <c r="D36" s="565"/>
      <c r="E36" s="565"/>
      <c r="F36" s="566"/>
      <c r="G36" s="566"/>
      <c r="H36" s="566"/>
      <c r="I36" s="519"/>
      <c r="J36" s="520"/>
    </row>
    <row r="37" spans="1:10" x14ac:dyDescent="0.25">
      <c r="A37" s="176">
        <v>3</v>
      </c>
      <c r="B37" s="563" t="s">
        <v>504</v>
      </c>
      <c r="C37" s="564"/>
      <c r="D37" s="565"/>
      <c r="E37" s="565"/>
      <c r="F37" s="566"/>
      <c r="G37" s="566"/>
      <c r="H37" s="566"/>
      <c r="I37" s="519"/>
      <c r="J37" s="520"/>
    </row>
    <row r="38" spans="1:10" x14ac:dyDescent="0.25">
      <c r="A38" s="515"/>
      <c r="B38" s="568" t="s">
        <v>505</v>
      </c>
      <c r="C38" s="569"/>
      <c r="D38" s="565"/>
      <c r="E38" s="565"/>
      <c r="F38" s="566"/>
      <c r="G38" s="566"/>
      <c r="H38" s="566"/>
      <c r="I38" s="519"/>
      <c r="J38" s="520"/>
    </row>
    <row r="39" spans="1:10" x14ac:dyDescent="0.25">
      <c r="A39" s="567"/>
      <c r="B39" s="568" t="s">
        <v>506</v>
      </c>
      <c r="C39" s="569"/>
      <c r="D39" s="565"/>
      <c r="E39" s="565"/>
      <c r="F39" s="566"/>
      <c r="G39" s="566"/>
      <c r="H39" s="566"/>
      <c r="I39" s="519"/>
      <c r="J39" s="520"/>
    </row>
    <row r="40" spans="1:10" x14ac:dyDescent="0.25">
      <c r="A40" s="516"/>
      <c r="B40" s="568" t="s">
        <v>507</v>
      </c>
      <c r="C40" s="569"/>
      <c r="D40" s="565"/>
      <c r="E40" s="565"/>
      <c r="F40" s="566"/>
      <c r="G40" s="566"/>
      <c r="H40" s="566"/>
      <c r="I40" s="519"/>
      <c r="J40" s="520"/>
    </row>
    <row r="41" spans="1:10" x14ac:dyDescent="0.25">
      <c r="A41" s="176">
        <v>4</v>
      </c>
      <c r="B41" s="563" t="s">
        <v>438</v>
      </c>
      <c r="C41" s="564"/>
      <c r="D41" s="565"/>
      <c r="E41" s="565"/>
      <c r="F41" s="566"/>
      <c r="G41" s="566"/>
      <c r="H41" s="566"/>
      <c r="I41" s="519"/>
      <c r="J41" s="520"/>
    </row>
  </sheetData>
  <mergeCells count="96">
    <mergeCell ref="A6:A7"/>
    <mergeCell ref="B6:D7"/>
    <mergeCell ref="E6:G6"/>
    <mergeCell ref="H6:J6"/>
    <mergeCell ref="F7:G7"/>
    <mergeCell ref="H7:I7"/>
    <mergeCell ref="B8:D8"/>
    <mergeCell ref="F8:G8"/>
    <mergeCell ref="H8:I8"/>
    <mergeCell ref="A9:A11"/>
    <mergeCell ref="B9:D9"/>
    <mergeCell ref="F9:G9"/>
    <mergeCell ref="H9:I9"/>
    <mergeCell ref="B10:D10"/>
    <mergeCell ref="F10:G10"/>
    <mergeCell ref="H10:I10"/>
    <mergeCell ref="B11:D11"/>
    <mergeCell ref="F11:G11"/>
    <mergeCell ref="H11:I11"/>
    <mergeCell ref="B12:D12"/>
    <mergeCell ref="F12:G12"/>
    <mergeCell ref="H12:I12"/>
    <mergeCell ref="C24:D24"/>
    <mergeCell ref="F24:G24"/>
    <mergeCell ref="H24:I24"/>
    <mergeCell ref="B13:D13"/>
    <mergeCell ref="F13:G13"/>
    <mergeCell ref="H13:I13"/>
    <mergeCell ref="A19:J19"/>
    <mergeCell ref="A21:A22"/>
    <mergeCell ref="B21:B22"/>
    <mergeCell ref="C21:E21"/>
    <mergeCell ref="F21:I21"/>
    <mergeCell ref="J21:J22"/>
    <mergeCell ref="C22:D22"/>
    <mergeCell ref="F22:G22"/>
    <mergeCell ref="H22:I22"/>
    <mergeCell ref="C23:D23"/>
    <mergeCell ref="F23:G23"/>
    <mergeCell ref="H23:I23"/>
    <mergeCell ref="C25:D25"/>
    <mergeCell ref="F25:G25"/>
    <mergeCell ref="H25:I25"/>
    <mergeCell ref="C26:D26"/>
    <mergeCell ref="F26:G26"/>
    <mergeCell ref="H26:I26"/>
    <mergeCell ref="B30:C30"/>
    <mergeCell ref="D30:E30"/>
    <mergeCell ref="F30:H30"/>
    <mergeCell ref="I30:J30"/>
    <mergeCell ref="B31:C31"/>
    <mergeCell ref="D31:E31"/>
    <mergeCell ref="F31:H31"/>
    <mergeCell ref="I31:J31"/>
    <mergeCell ref="B32:C32"/>
    <mergeCell ref="D32:E32"/>
    <mergeCell ref="F32:H32"/>
    <mergeCell ref="I32:J32"/>
    <mergeCell ref="A33:A35"/>
    <mergeCell ref="B33:C33"/>
    <mergeCell ref="D33:E33"/>
    <mergeCell ref="F33:H33"/>
    <mergeCell ref="I33:J33"/>
    <mergeCell ref="B34:C34"/>
    <mergeCell ref="D34:E34"/>
    <mergeCell ref="F34:H34"/>
    <mergeCell ref="I34:J34"/>
    <mergeCell ref="B35:C35"/>
    <mergeCell ref="D35:E35"/>
    <mergeCell ref="F35:H35"/>
    <mergeCell ref="I35:J35"/>
    <mergeCell ref="B36:C36"/>
    <mergeCell ref="D36:E36"/>
    <mergeCell ref="F36:H36"/>
    <mergeCell ref="I36:J36"/>
    <mergeCell ref="B37:C37"/>
    <mergeCell ref="D37:E37"/>
    <mergeCell ref="F37:H37"/>
    <mergeCell ref="I37:J37"/>
    <mergeCell ref="A38:A40"/>
    <mergeCell ref="B38:C38"/>
    <mergeCell ref="D38:E38"/>
    <mergeCell ref="F38:H38"/>
    <mergeCell ref="I38:J38"/>
    <mergeCell ref="B39:C39"/>
    <mergeCell ref="D39:E39"/>
    <mergeCell ref="F39:H39"/>
    <mergeCell ref="I39:J39"/>
    <mergeCell ref="B40:C40"/>
    <mergeCell ref="D40:E40"/>
    <mergeCell ref="F40:H40"/>
    <mergeCell ref="I40:J40"/>
    <mergeCell ref="B41:C41"/>
    <mergeCell ref="D41:E41"/>
    <mergeCell ref="F41:H41"/>
    <mergeCell ref="I41:J4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Layout" topLeftCell="A9" zoomScaleNormal="100" workbookViewId="0">
      <selection activeCell="I18" sqref="I18:J18"/>
    </sheetView>
  </sheetViews>
  <sheetFormatPr defaultColWidth="6.85546875" defaultRowHeight="15" x14ac:dyDescent="0.25"/>
  <cols>
    <col min="1" max="1" width="4.140625" style="203" customWidth="1"/>
    <col min="2" max="2" width="22.140625" customWidth="1"/>
    <col min="10" max="10" width="14.85546875" customWidth="1"/>
  </cols>
  <sheetData>
    <row r="1" spans="1:10" x14ac:dyDescent="0.25">
      <c r="A1" s="180" t="s">
        <v>508</v>
      </c>
      <c r="B1" s="181"/>
      <c r="C1" s="181"/>
      <c r="D1" s="181"/>
      <c r="E1" s="181"/>
      <c r="F1" s="181"/>
      <c r="G1" s="181"/>
      <c r="H1" s="181"/>
      <c r="I1" s="181"/>
      <c r="J1" s="181"/>
    </row>
    <row r="2" spans="1:10" x14ac:dyDescent="0.25">
      <c r="A2" s="187" t="s">
        <v>398</v>
      </c>
      <c r="B2" s="187" t="s">
        <v>464</v>
      </c>
      <c r="C2" s="534" t="s">
        <v>387</v>
      </c>
      <c r="D2" s="535"/>
      <c r="E2" s="529" t="s">
        <v>472</v>
      </c>
      <c r="F2" s="531"/>
      <c r="G2" s="529" t="s">
        <v>496</v>
      </c>
      <c r="H2" s="530"/>
      <c r="I2" s="531"/>
      <c r="J2" s="189" t="s">
        <v>438</v>
      </c>
    </row>
    <row r="3" spans="1:10" ht="39" x14ac:dyDescent="0.25">
      <c r="A3" s="187">
        <v>1</v>
      </c>
      <c r="B3" s="165" t="s">
        <v>509</v>
      </c>
      <c r="C3" s="529"/>
      <c r="D3" s="531"/>
      <c r="E3" s="529"/>
      <c r="F3" s="531"/>
      <c r="G3" s="529"/>
      <c r="H3" s="530"/>
      <c r="I3" s="531"/>
      <c r="J3" s="190"/>
    </row>
    <row r="4" spans="1:10" ht="51.75" x14ac:dyDescent="0.25">
      <c r="A4" s="187">
        <v>2</v>
      </c>
      <c r="B4" s="165" t="s">
        <v>510</v>
      </c>
      <c r="C4" s="529"/>
      <c r="D4" s="531"/>
      <c r="E4" s="529"/>
      <c r="F4" s="531"/>
      <c r="G4" s="529"/>
      <c r="H4" s="530"/>
      <c r="I4" s="531"/>
      <c r="J4" s="190"/>
    </row>
    <row r="5" spans="1:10" x14ac:dyDescent="0.25">
      <c r="A5" s="187">
        <v>3</v>
      </c>
      <c r="B5" s="190" t="s">
        <v>511</v>
      </c>
      <c r="C5" s="529"/>
      <c r="D5" s="531"/>
      <c r="E5" s="529"/>
      <c r="F5" s="531"/>
      <c r="G5" s="529"/>
      <c r="H5" s="530"/>
      <c r="I5" s="531"/>
      <c r="J5" s="190"/>
    </row>
    <row r="6" spans="1:10" x14ac:dyDescent="0.25">
      <c r="A6" s="186"/>
      <c r="B6" s="190" t="s">
        <v>435</v>
      </c>
      <c r="C6" s="529"/>
      <c r="D6" s="531"/>
      <c r="E6" s="529"/>
      <c r="F6" s="531"/>
      <c r="G6" s="529"/>
      <c r="H6" s="530"/>
      <c r="I6" s="531"/>
      <c r="J6" s="190"/>
    </row>
    <row r="7" spans="1:10" x14ac:dyDescent="0.25">
      <c r="A7" s="180"/>
      <c r="B7" s="181"/>
      <c r="C7" s="181"/>
      <c r="D7" s="181"/>
      <c r="E7" s="181"/>
      <c r="F7" s="181"/>
      <c r="G7" s="181"/>
      <c r="H7" s="181"/>
      <c r="I7" s="181"/>
      <c r="J7" s="181"/>
    </row>
    <row r="8" spans="1:10" x14ac:dyDescent="0.25">
      <c r="A8" s="180" t="s">
        <v>512</v>
      </c>
      <c r="B8" s="181"/>
      <c r="C8" s="181"/>
      <c r="D8" s="181"/>
      <c r="E8" s="181"/>
      <c r="F8" s="181"/>
      <c r="G8" s="181"/>
      <c r="H8" s="181"/>
      <c r="I8" s="181"/>
      <c r="J8" s="181"/>
    </row>
    <row r="9" spans="1:10" x14ac:dyDescent="0.25">
      <c r="A9" s="180" t="s">
        <v>513</v>
      </c>
      <c r="B9" s="181"/>
      <c r="C9" s="181"/>
      <c r="D9" s="181"/>
      <c r="E9" s="181"/>
      <c r="F9" s="181"/>
      <c r="G9" s="181"/>
      <c r="H9" s="181"/>
      <c r="I9" s="181"/>
      <c r="J9" s="181"/>
    </row>
    <row r="10" spans="1:10" ht="15.75" thickBot="1" x14ac:dyDescent="0.3">
      <c r="A10" s="192"/>
      <c r="B10" s="192"/>
      <c r="C10" s="192"/>
      <c r="D10" s="192"/>
      <c r="E10" s="192"/>
      <c r="F10" s="192"/>
      <c r="G10" s="192"/>
      <c r="H10" s="192"/>
      <c r="I10" s="192"/>
      <c r="J10" s="192"/>
    </row>
    <row r="11" spans="1:10" ht="15.75" thickBot="1" x14ac:dyDescent="0.3">
      <c r="A11" s="185"/>
      <c r="B11" s="185"/>
      <c r="C11" s="185"/>
      <c r="D11" s="185"/>
      <c r="E11" s="185"/>
      <c r="F11" s="185"/>
      <c r="G11" s="185"/>
      <c r="H11" s="185"/>
      <c r="I11" s="185"/>
      <c r="J11" s="185"/>
    </row>
    <row r="12" spans="1:10" ht="15.75" thickBot="1" x14ac:dyDescent="0.3">
      <c r="A12" s="185"/>
      <c r="B12" s="185"/>
      <c r="C12" s="185"/>
      <c r="D12" s="185"/>
      <c r="E12" s="185"/>
      <c r="F12" s="185"/>
      <c r="G12" s="185"/>
      <c r="H12" s="185"/>
      <c r="I12" s="185"/>
      <c r="J12" s="185"/>
    </row>
    <row r="13" spans="1:10" x14ac:dyDescent="0.25">
      <c r="A13" s="180"/>
      <c r="B13" s="181"/>
      <c r="C13" s="181"/>
      <c r="D13" s="181"/>
      <c r="E13" s="181"/>
      <c r="F13" s="181"/>
      <c r="G13" s="181"/>
      <c r="H13" s="181"/>
      <c r="I13" s="181"/>
      <c r="J13" s="181"/>
    </row>
    <row r="14" spans="1:10" x14ac:dyDescent="0.25">
      <c r="A14" s="591" t="s">
        <v>514</v>
      </c>
      <c r="B14" s="591"/>
      <c r="C14" s="591"/>
      <c r="D14" s="591"/>
      <c r="E14" s="591"/>
      <c r="F14" s="591"/>
      <c r="G14" s="591"/>
      <c r="H14" s="591"/>
      <c r="I14" s="591"/>
      <c r="J14" s="591"/>
    </row>
    <row r="15" spans="1:10" x14ac:dyDescent="0.25">
      <c r="A15" s="180"/>
      <c r="B15" s="181"/>
      <c r="C15" s="181"/>
      <c r="D15" s="181"/>
      <c r="E15" s="181"/>
      <c r="F15" s="181"/>
      <c r="G15" s="181"/>
      <c r="H15" s="181"/>
      <c r="I15" s="181"/>
      <c r="J15" s="181"/>
    </row>
    <row r="16" spans="1:10" x14ac:dyDescent="0.25">
      <c r="A16" s="186" t="s">
        <v>398</v>
      </c>
      <c r="B16" s="529" t="s">
        <v>399</v>
      </c>
      <c r="C16" s="530"/>
      <c r="D16" s="530"/>
      <c r="E16" s="531"/>
      <c r="F16" s="529" t="s">
        <v>32</v>
      </c>
      <c r="G16" s="530"/>
      <c r="H16" s="531"/>
      <c r="I16" s="529" t="s">
        <v>515</v>
      </c>
      <c r="J16" s="531"/>
    </row>
    <row r="17" spans="1:13" x14ac:dyDescent="0.25">
      <c r="A17" s="186">
        <v>1</v>
      </c>
      <c r="B17" s="523" t="s">
        <v>516</v>
      </c>
      <c r="C17" s="524"/>
      <c r="D17" s="524"/>
      <c r="E17" s="525"/>
      <c r="F17" s="529"/>
      <c r="G17" s="530"/>
      <c r="H17" s="531"/>
      <c r="I17" s="589"/>
      <c r="J17" s="590"/>
    </row>
    <row r="18" spans="1:13" x14ac:dyDescent="0.25">
      <c r="A18" s="540" t="s">
        <v>517</v>
      </c>
      <c r="B18" s="523" t="s">
        <v>518</v>
      </c>
      <c r="C18" s="524"/>
      <c r="D18" s="524"/>
      <c r="E18" s="525"/>
      <c r="F18" s="526">
        <v>96784909.079999998</v>
      </c>
      <c r="G18" s="527"/>
      <c r="H18" s="528"/>
      <c r="I18" s="583">
        <v>114087866.36</v>
      </c>
      <c r="J18" s="584"/>
    </row>
    <row r="19" spans="1:13" x14ac:dyDescent="0.25">
      <c r="A19" s="541"/>
      <c r="B19" s="523"/>
      <c r="C19" s="524"/>
      <c r="D19" s="524"/>
      <c r="E19" s="525"/>
      <c r="F19" s="526"/>
      <c r="G19" s="527"/>
      <c r="H19" s="528"/>
      <c r="I19" s="583"/>
      <c r="J19" s="584"/>
    </row>
    <row r="20" spans="1:13" x14ac:dyDescent="0.25">
      <c r="A20" s="587" t="s">
        <v>519</v>
      </c>
      <c r="B20" s="523" t="s">
        <v>520</v>
      </c>
      <c r="C20" s="524"/>
      <c r="D20" s="524"/>
      <c r="E20" s="525"/>
      <c r="F20" s="526"/>
      <c r="G20" s="527"/>
      <c r="H20" s="528"/>
      <c r="I20" s="583"/>
      <c r="J20" s="584"/>
    </row>
    <row r="21" spans="1:13" x14ac:dyDescent="0.25">
      <c r="A21" s="588"/>
      <c r="B21" s="523"/>
      <c r="C21" s="524"/>
      <c r="D21" s="524"/>
      <c r="E21" s="525"/>
      <c r="F21" s="526"/>
      <c r="G21" s="527"/>
      <c r="H21" s="528"/>
      <c r="I21" s="583"/>
      <c r="J21" s="584"/>
    </row>
    <row r="22" spans="1:13" x14ac:dyDescent="0.25">
      <c r="A22" s="186" t="s">
        <v>521</v>
      </c>
      <c r="B22" s="523" t="s">
        <v>522</v>
      </c>
      <c r="C22" s="524"/>
      <c r="D22" s="524"/>
      <c r="E22" s="525"/>
      <c r="F22" s="526">
        <v>0</v>
      </c>
      <c r="G22" s="527"/>
      <c r="H22" s="528"/>
      <c r="I22" s="583">
        <f>+I18</f>
        <v>114087866.36</v>
      </c>
      <c r="J22" s="584"/>
    </row>
    <row r="23" spans="1:13" x14ac:dyDescent="0.25">
      <c r="A23" s="186">
        <v>2</v>
      </c>
      <c r="B23" s="529" t="s">
        <v>523</v>
      </c>
      <c r="C23" s="530"/>
      <c r="D23" s="530"/>
      <c r="E23" s="531"/>
      <c r="F23" s="529"/>
      <c r="G23" s="530"/>
      <c r="H23" s="531"/>
      <c r="I23" s="583"/>
      <c r="J23" s="584"/>
    </row>
    <row r="24" spans="1:13" x14ac:dyDescent="0.25">
      <c r="A24" s="186">
        <v>3</v>
      </c>
      <c r="B24" s="523" t="s">
        <v>524</v>
      </c>
      <c r="C24" s="524"/>
      <c r="D24" s="524"/>
      <c r="E24" s="525"/>
      <c r="F24" s="529"/>
      <c r="G24" s="530"/>
      <c r="H24" s="531"/>
      <c r="I24" s="583"/>
      <c r="J24" s="584"/>
    </row>
    <row r="25" spans="1:13" x14ac:dyDescent="0.25">
      <c r="A25" s="186">
        <v>4</v>
      </c>
      <c r="B25" s="523" t="s">
        <v>525</v>
      </c>
      <c r="C25" s="524"/>
      <c r="D25" s="524"/>
      <c r="E25" s="525"/>
      <c r="F25" s="529"/>
      <c r="G25" s="530"/>
      <c r="H25" s="531"/>
    </row>
    <row r="26" spans="1:13" x14ac:dyDescent="0.25">
      <c r="A26" s="587" t="s">
        <v>526</v>
      </c>
      <c r="B26" s="523" t="s">
        <v>527</v>
      </c>
      <c r="C26" s="524"/>
      <c r="D26" s="524"/>
      <c r="E26" s="525"/>
      <c r="F26" s="526"/>
      <c r="G26" s="527"/>
      <c r="H26" s="528"/>
      <c r="I26" s="583">
        <v>0</v>
      </c>
      <c r="J26" s="584"/>
    </row>
    <row r="27" spans="1:13" x14ac:dyDescent="0.25">
      <c r="A27" s="588"/>
      <c r="B27" s="523"/>
      <c r="C27" s="524"/>
      <c r="D27" s="524"/>
      <c r="E27" s="525"/>
      <c r="F27" s="529"/>
      <c r="G27" s="530"/>
      <c r="H27" s="531"/>
      <c r="I27" s="583"/>
      <c r="J27" s="584"/>
    </row>
    <row r="28" spans="1:13" x14ac:dyDescent="0.25">
      <c r="A28" s="540" t="s">
        <v>528</v>
      </c>
      <c r="B28" s="523" t="s">
        <v>529</v>
      </c>
      <c r="C28" s="524"/>
      <c r="D28" s="524"/>
      <c r="E28" s="525"/>
      <c r="F28" s="529"/>
      <c r="G28" s="530"/>
      <c r="H28" s="531"/>
      <c r="I28" s="583"/>
      <c r="J28" s="584"/>
    </row>
    <row r="29" spans="1:13" x14ac:dyDescent="0.25">
      <c r="A29" s="541"/>
      <c r="B29" s="523"/>
      <c r="C29" s="524"/>
      <c r="D29" s="524"/>
      <c r="E29" s="525"/>
      <c r="F29" s="529"/>
      <c r="G29" s="530"/>
      <c r="H29" s="531"/>
      <c r="I29" s="583"/>
      <c r="J29" s="584"/>
    </row>
    <row r="30" spans="1:13" x14ac:dyDescent="0.25">
      <c r="A30" s="186" t="s">
        <v>530</v>
      </c>
      <c r="B30" s="523" t="s">
        <v>531</v>
      </c>
      <c r="C30" s="524"/>
      <c r="D30" s="524"/>
      <c r="E30" s="525"/>
      <c r="F30" s="537">
        <f>+F26</f>
        <v>0</v>
      </c>
      <c r="G30" s="530"/>
      <c r="H30" s="531"/>
      <c r="I30" s="583">
        <f>+I26</f>
        <v>0</v>
      </c>
      <c r="J30" s="584"/>
    </row>
    <row r="31" spans="1:13" x14ac:dyDescent="0.25">
      <c r="A31" s="585" t="s">
        <v>532</v>
      </c>
      <c r="B31" s="585"/>
      <c r="C31" s="585"/>
      <c r="D31" s="585"/>
      <c r="E31" s="585"/>
      <c r="F31" s="585"/>
      <c r="G31" s="585"/>
      <c r="H31" s="585"/>
      <c r="I31" s="585"/>
      <c r="J31" s="585"/>
      <c r="K31" s="201"/>
      <c r="L31" s="201"/>
      <c r="M31" s="201"/>
    </row>
    <row r="32" spans="1:13" x14ac:dyDescent="0.25">
      <c r="A32" s="586"/>
      <c r="B32" s="586"/>
      <c r="C32" s="586"/>
      <c r="D32" s="586"/>
      <c r="E32" s="586"/>
      <c r="F32" s="586"/>
      <c r="G32" s="586"/>
      <c r="H32" s="586"/>
      <c r="I32" s="586"/>
      <c r="J32" s="586"/>
      <c r="K32" s="201"/>
      <c r="L32" s="201"/>
      <c r="M32" s="201"/>
    </row>
    <row r="33" spans="1:13" x14ac:dyDescent="0.25">
      <c r="A33" s="199"/>
      <c r="B33" s="200"/>
      <c r="C33" s="200"/>
      <c r="D33" s="200"/>
      <c r="E33" s="200"/>
      <c r="F33" s="200"/>
      <c r="G33" s="200"/>
      <c r="H33" s="200"/>
      <c r="I33" s="200"/>
      <c r="J33" s="200"/>
      <c r="K33" s="201"/>
      <c r="L33" s="201"/>
      <c r="M33" s="201"/>
    </row>
    <row r="34" spans="1:13" x14ac:dyDescent="0.25">
      <c r="A34" s="586" t="s">
        <v>533</v>
      </c>
      <c r="B34" s="586"/>
      <c r="C34" s="586"/>
      <c r="D34" s="586"/>
      <c r="E34" s="586"/>
      <c r="F34" s="586"/>
      <c r="G34" s="586"/>
      <c r="H34" s="586"/>
      <c r="I34" s="586"/>
      <c r="J34" s="586"/>
      <c r="K34" s="201"/>
      <c r="L34" s="201"/>
      <c r="M34" s="201"/>
    </row>
    <row r="35" spans="1:13" x14ac:dyDescent="0.25">
      <c r="A35" s="586"/>
      <c r="B35" s="586"/>
      <c r="C35" s="586"/>
      <c r="D35" s="586"/>
      <c r="E35" s="586"/>
      <c r="F35" s="586"/>
      <c r="G35" s="586"/>
      <c r="H35" s="586"/>
      <c r="I35" s="586"/>
      <c r="J35" s="586"/>
      <c r="K35" s="201"/>
      <c r="L35" s="201"/>
      <c r="M35" s="201"/>
    </row>
    <row r="36" spans="1:13" x14ac:dyDescent="0.25">
      <c r="A36" s="586"/>
      <c r="B36" s="586"/>
      <c r="C36" s="586"/>
      <c r="D36" s="586"/>
      <c r="E36" s="586"/>
      <c r="F36" s="586"/>
      <c r="G36" s="586"/>
      <c r="H36" s="586"/>
      <c r="I36" s="586"/>
      <c r="J36" s="586"/>
      <c r="K36" s="201"/>
      <c r="L36" s="201"/>
      <c r="M36" s="201"/>
    </row>
    <row r="37" spans="1:13" x14ac:dyDescent="0.25">
      <c r="A37" s="199"/>
      <c r="B37" s="200"/>
      <c r="C37" s="200"/>
      <c r="D37" s="200"/>
      <c r="E37" s="200"/>
      <c r="F37" s="200"/>
      <c r="G37" s="200"/>
      <c r="H37" s="200"/>
      <c r="I37" s="200"/>
      <c r="J37" s="200"/>
      <c r="K37" s="201"/>
      <c r="L37" s="201"/>
      <c r="M37" s="201"/>
    </row>
    <row r="38" spans="1:13" x14ac:dyDescent="0.25">
      <c r="A38" s="562" t="s">
        <v>534</v>
      </c>
      <c r="B38" s="562"/>
      <c r="C38" s="562"/>
      <c r="D38" s="562"/>
      <c r="E38" s="562"/>
      <c r="F38" s="562"/>
      <c r="G38" s="562"/>
      <c r="H38" s="562"/>
      <c r="I38" s="562"/>
      <c r="J38" s="562"/>
    </row>
    <row r="39" spans="1:13" x14ac:dyDescent="0.25">
      <c r="A39" s="180" t="s">
        <v>535</v>
      </c>
      <c r="B39" s="181"/>
      <c r="C39" s="181"/>
      <c r="D39" s="181"/>
      <c r="E39" s="181"/>
      <c r="F39" s="181"/>
      <c r="G39" s="181"/>
      <c r="H39" s="181"/>
      <c r="I39" s="181"/>
      <c r="J39" s="181"/>
    </row>
    <row r="40" spans="1:13" x14ac:dyDescent="0.25">
      <c r="A40" s="186" t="s">
        <v>398</v>
      </c>
      <c r="B40" s="529" t="s">
        <v>536</v>
      </c>
      <c r="C40" s="530"/>
      <c r="D40" s="530"/>
      <c r="E40" s="531"/>
      <c r="F40" s="529" t="s">
        <v>32</v>
      </c>
      <c r="G40" s="530"/>
      <c r="H40" s="531"/>
      <c r="I40" s="529" t="s">
        <v>515</v>
      </c>
      <c r="J40" s="531"/>
    </row>
    <row r="41" spans="1:13" x14ac:dyDescent="0.25">
      <c r="A41" s="186">
        <v>1</v>
      </c>
      <c r="B41" s="523" t="s">
        <v>537</v>
      </c>
      <c r="C41" s="524"/>
      <c r="D41" s="524"/>
      <c r="E41" s="525"/>
      <c r="F41" s="529"/>
      <c r="G41" s="530"/>
      <c r="H41" s="531"/>
      <c r="I41" s="526"/>
      <c r="J41" s="528"/>
    </row>
    <row r="42" spans="1:13" x14ac:dyDescent="0.25">
      <c r="A42" s="186">
        <v>2</v>
      </c>
      <c r="B42" s="523"/>
      <c r="C42" s="524"/>
      <c r="D42" s="524"/>
      <c r="E42" s="525"/>
      <c r="F42" s="529"/>
      <c r="G42" s="530"/>
      <c r="H42" s="531"/>
      <c r="I42" s="529"/>
      <c r="J42" s="531"/>
    </row>
    <row r="43" spans="1:13" x14ac:dyDescent="0.25">
      <c r="A43" s="186">
        <v>3</v>
      </c>
      <c r="B43" s="523" t="s">
        <v>435</v>
      </c>
      <c r="C43" s="524"/>
      <c r="D43" s="524"/>
      <c r="E43" s="525"/>
      <c r="F43" s="529"/>
      <c r="G43" s="530"/>
      <c r="H43" s="531"/>
      <c r="I43" s="537">
        <f>I41+I42</f>
        <v>0</v>
      </c>
      <c r="J43" s="531"/>
    </row>
    <row r="44" spans="1:13" x14ac:dyDescent="0.25">
      <c r="A44" s="180"/>
      <c r="B44" s="181"/>
      <c r="C44" s="181"/>
      <c r="D44" s="181"/>
      <c r="E44" s="181"/>
      <c r="F44" s="181"/>
      <c r="G44" s="181"/>
      <c r="H44" s="181"/>
      <c r="I44" s="181"/>
      <c r="J44" s="181"/>
    </row>
  </sheetData>
  <mergeCells count="79">
    <mergeCell ref="C2:D2"/>
    <mergeCell ref="E2:F2"/>
    <mergeCell ref="G2:I2"/>
    <mergeCell ref="C3:D3"/>
    <mergeCell ref="E3:F3"/>
    <mergeCell ref="G3:I3"/>
    <mergeCell ref="C4:D4"/>
    <mergeCell ref="E4:F4"/>
    <mergeCell ref="G4:I4"/>
    <mergeCell ref="C5:D5"/>
    <mergeCell ref="E5:F5"/>
    <mergeCell ref="G5:I5"/>
    <mergeCell ref="C6:D6"/>
    <mergeCell ref="E6:F6"/>
    <mergeCell ref="G6:I6"/>
    <mergeCell ref="A14:J14"/>
    <mergeCell ref="B16:E16"/>
    <mergeCell ref="F16:H16"/>
    <mergeCell ref="I16:J16"/>
    <mergeCell ref="B17:E17"/>
    <mergeCell ref="F17:H17"/>
    <mergeCell ref="I17:J17"/>
    <mergeCell ref="A18:A19"/>
    <mergeCell ref="B18:E18"/>
    <mergeCell ref="F18:H18"/>
    <mergeCell ref="I18:J18"/>
    <mergeCell ref="B19:E19"/>
    <mergeCell ref="F19:H19"/>
    <mergeCell ref="I19:J19"/>
    <mergeCell ref="A20:A21"/>
    <mergeCell ref="B20:E20"/>
    <mergeCell ref="F20:H20"/>
    <mergeCell ref="I20:J20"/>
    <mergeCell ref="B21:E21"/>
    <mergeCell ref="F21:H21"/>
    <mergeCell ref="I21:J21"/>
    <mergeCell ref="B22:E22"/>
    <mergeCell ref="F22:H22"/>
    <mergeCell ref="I22:J22"/>
    <mergeCell ref="B23:E23"/>
    <mergeCell ref="F23:H23"/>
    <mergeCell ref="I23:J23"/>
    <mergeCell ref="I27:J27"/>
    <mergeCell ref="B24:E24"/>
    <mergeCell ref="F24:H24"/>
    <mergeCell ref="I24:J24"/>
    <mergeCell ref="B25:E25"/>
    <mergeCell ref="F25:H25"/>
    <mergeCell ref="I26:J26"/>
    <mergeCell ref="A26:A27"/>
    <mergeCell ref="B26:E26"/>
    <mergeCell ref="F26:H26"/>
    <mergeCell ref="B27:E27"/>
    <mergeCell ref="F27:H27"/>
    <mergeCell ref="A38:J38"/>
    <mergeCell ref="A28:A29"/>
    <mergeCell ref="B28:E28"/>
    <mergeCell ref="F28:H28"/>
    <mergeCell ref="I28:J28"/>
    <mergeCell ref="B29:E29"/>
    <mergeCell ref="F29:H29"/>
    <mergeCell ref="I29:J29"/>
    <mergeCell ref="B30:E30"/>
    <mergeCell ref="F30:H30"/>
    <mergeCell ref="I30:J30"/>
    <mergeCell ref="A31:J32"/>
    <mergeCell ref="A34:J36"/>
    <mergeCell ref="B40:E40"/>
    <mergeCell ref="F40:H40"/>
    <mergeCell ref="I40:J40"/>
    <mergeCell ref="B41:E41"/>
    <mergeCell ref="F41:H41"/>
    <mergeCell ref="I41:J41"/>
    <mergeCell ref="B42:E42"/>
    <mergeCell ref="F42:H42"/>
    <mergeCell ref="I42:J42"/>
    <mergeCell ref="B43:E43"/>
    <mergeCell ref="F43:H43"/>
    <mergeCell ref="I43:J43"/>
  </mergeCells>
  <pageMargins left="0.51181102362204722" right="0.31496062992125984" top="0.35433070866141736"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topLeftCell="A14" zoomScaleNormal="100" workbookViewId="0">
      <selection activeCell="J41" sqref="J41"/>
    </sheetView>
  </sheetViews>
  <sheetFormatPr defaultColWidth="9.140625" defaultRowHeight="12.75" x14ac:dyDescent="0.2"/>
  <cols>
    <col min="1" max="1" width="3.85546875" style="249" customWidth="1"/>
    <col min="2" max="2" width="9.140625" style="124"/>
    <col min="3" max="3" width="10.85546875" style="124" customWidth="1"/>
    <col min="4" max="4" width="12.140625" style="124" customWidth="1"/>
    <col min="5" max="5" width="11.28515625" style="124" customWidth="1"/>
    <col min="6" max="6" width="13.7109375" style="124" customWidth="1"/>
    <col min="7" max="7" width="6.85546875" style="124" customWidth="1"/>
    <col min="8" max="8" width="5.28515625" style="124" customWidth="1"/>
    <col min="9" max="9" width="15.5703125" style="124" customWidth="1"/>
    <col min="10" max="10" width="15" style="124" bestFit="1" customWidth="1"/>
    <col min="11" max="11" width="11.28515625" style="124" bestFit="1" customWidth="1"/>
    <col min="12" max="16384" width="9.140625" style="124"/>
  </cols>
  <sheetData>
    <row r="1" spans="1:9" x14ac:dyDescent="0.2">
      <c r="A1" s="243" t="s">
        <v>538</v>
      </c>
    </row>
    <row r="2" spans="1:9" x14ac:dyDescent="0.2">
      <c r="A2" s="244" t="s">
        <v>398</v>
      </c>
      <c r="B2" s="460" t="s">
        <v>479</v>
      </c>
      <c r="C2" s="598"/>
      <c r="D2" s="598"/>
      <c r="E2" s="461"/>
      <c r="F2" s="598"/>
      <c r="G2" s="461"/>
      <c r="H2" s="460" t="s">
        <v>515</v>
      </c>
      <c r="I2" s="461"/>
    </row>
    <row r="3" spans="1:9" ht="30" customHeight="1" x14ac:dyDescent="0.2">
      <c r="A3" s="230">
        <v>1</v>
      </c>
      <c r="B3" s="599" t="s">
        <v>539</v>
      </c>
      <c r="C3" s="600"/>
      <c r="D3" s="600"/>
      <c r="E3" s="601"/>
      <c r="F3" s="598"/>
      <c r="G3" s="461"/>
      <c r="H3" s="610"/>
      <c r="I3" s="611"/>
    </row>
    <row r="4" spans="1:9" x14ac:dyDescent="0.2">
      <c r="A4" s="230">
        <v>2</v>
      </c>
      <c r="B4" s="599" t="s">
        <v>540</v>
      </c>
      <c r="C4" s="600"/>
      <c r="D4" s="600"/>
      <c r="E4" s="601"/>
      <c r="F4" s="598"/>
      <c r="G4" s="461"/>
      <c r="H4" s="610"/>
      <c r="I4" s="611"/>
    </row>
    <row r="5" spans="1:9" x14ac:dyDescent="0.2">
      <c r="A5" s="230">
        <v>3</v>
      </c>
      <c r="B5" s="599" t="s">
        <v>541</v>
      </c>
      <c r="C5" s="600"/>
      <c r="D5" s="600"/>
      <c r="E5" s="601"/>
      <c r="F5" s="598"/>
      <c r="G5" s="461"/>
      <c r="H5" s="610"/>
      <c r="I5" s="611"/>
    </row>
    <row r="6" spans="1:9" x14ac:dyDescent="0.2">
      <c r="A6" s="230">
        <v>4</v>
      </c>
      <c r="B6" s="599" t="s">
        <v>542</v>
      </c>
      <c r="C6" s="600"/>
      <c r="D6" s="600"/>
      <c r="E6" s="601"/>
      <c r="F6" s="598"/>
      <c r="G6" s="461"/>
      <c r="H6" s="610"/>
      <c r="I6" s="611"/>
    </row>
    <row r="7" spans="1:9" x14ac:dyDescent="0.2">
      <c r="A7" s="230">
        <v>6</v>
      </c>
      <c r="B7" s="592" t="s">
        <v>435</v>
      </c>
      <c r="C7" s="593"/>
      <c r="D7" s="593"/>
      <c r="E7" s="594"/>
      <c r="F7" s="598"/>
      <c r="G7" s="461"/>
      <c r="H7" s="610">
        <f>SUM(H3:I6)</f>
        <v>0</v>
      </c>
      <c r="I7" s="611"/>
    </row>
    <row r="8" spans="1:9" x14ac:dyDescent="0.2">
      <c r="A8" s="243"/>
    </row>
    <row r="9" spans="1:9" x14ac:dyDescent="0.2">
      <c r="A9" s="243" t="s">
        <v>543</v>
      </c>
    </row>
    <row r="10" spans="1:9" x14ac:dyDescent="0.2">
      <c r="A10" s="244" t="s">
        <v>398</v>
      </c>
      <c r="B10" s="460" t="s">
        <v>479</v>
      </c>
      <c r="C10" s="598"/>
      <c r="D10" s="598"/>
      <c r="E10" s="461"/>
      <c r="F10" s="598"/>
      <c r="G10" s="461"/>
      <c r="H10" s="460" t="s">
        <v>515</v>
      </c>
      <c r="I10" s="461"/>
    </row>
    <row r="11" spans="1:9" x14ac:dyDescent="0.2">
      <c r="A11" s="230">
        <v>1</v>
      </c>
      <c r="B11" s="599" t="s">
        <v>544</v>
      </c>
      <c r="C11" s="600"/>
      <c r="D11" s="600"/>
      <c r="E11" s="601"/>
      <c r="F11" s="598"/>
      <c r="G11" s="461"/>
      <c r="H11" s="460"/>
      <c r="I11" s="461"/>
    </row>
    <row r="12" spans="1:9" x14ac:dyDescent="0.2">
      <c r="A12" s="230">
        <v>2</v>
      </c>
      <c r="B12" s="599" t="s">
        <v>545</v>
      </c>
      <c r="C12" s="600"/>
      <c r="D12" s="600"/>
      <c r="E12" s="601"/>
      <c r="F12" s="598"/>
      <c r="G12" s="461"/>
      <c r="H12" s="460"/>
      <c r="I12" s="461"/>
    </row>
    <row r="13" spans="1:9" x14ac:dyDescent="0.2">
      <c r="A13" s="230">
        <v>3</v>
      </c>
      <c r="B13" s="599" t="s">
        <v>546</v>
      </c>
      <c r="C13" s="600"/>
      <c r="D13" s="600"/>
      <c r="E13" s="601"/>
      <c r="F13" s="598"/>
      <c r="G13" s="461"/>
      <c r="H13" s="460"/>
      <c r="I13" s="461"/>
    </row>
    <row r="14" spans="1:9" x14ac:dyDescent="0.2">
      <c r="A14" s="230">
        <v>4</v>
      </c>
      <c r="B14" s="599" t="s">
        <v>547</v>
      </c>
      <c r="C14" s="600"/>
      <c r="D14" s="600"/>
      <c r="E14" s="601"/>
      <c r="F14" s="598"/>
      <c r="G14" s="461"/>
      <c r="H14" s="460"/>
      <c r="I14" s="461"/>
    </row>
    <row r="15" spans="1:9" ht="31.5" customHeight="1" x14ac:dyDescent="0.2">
      <c r="A15" s="230">
        <v>5</v>
      </c>
      <c r="B15" s="599" t="s">
        <v>548</v>
      </c>
      <c r="C15" s="600"/>
      <c r="D15" s="600"/>
      <c r="E15" s="601"/>
      <c r="F15" s="598"/>
      <c r="G15" s="461"/>
      <c r="H15" s="460"/>
      <c r="I15" s="461"/>
    </row>
    <row r="16" spans="1:9" x14ac:dyDescent="0.2">
      <c r="A16" s="244"/>
      <c r="B16" s="460" t="s">
        <v>435</v>
      </c>
      <c r="C16" s="598"/>
      <c r="D16" s="598"/>
      <c r="E16" s="461"/>
      <c r="F16" s="598"/>
      <c r="G16" s="461"/>
      <c r="H16" s="460"/>
      <c r="I16" s="461"/>
    </row>
    <row r="17" spans="1:9" x14ac:dyDescent="0.2">
      <c r="A17" s="243"/>
    </row>
    <row r="18" spans="1:9" ht="14.25" x14ac:dyDescent="0.2">
      <c r="A18" s="602" t="s">
        <v>549</v>
      </c>
      <c r="B18" s="602"/>
      <c r="C18" s="602"/>
      <c r="D18" s="602"/>
      <c r="E18" s="602"/>
      <c r="F18" s="602"/>
      <c r="G18" s="602"/>
      <c r="H18" s="602"/>
      <c r="I18" s="602"/>
    </row>
    <row r="19" spans="1:9" x14ac:dyDescent="0.2">
      <c r="A19" s="243" t="s">
        <v>550</v>
      </c>
    </row>
    <row r="20" spans="1:9" x14ac:dyDescent="0.2">
      <c r="A20" s="458" t="s">
        <v>398</v>
      </c>
      <c r="B20" s="603" t="s">
        <v>551</v>
      </c>
      <c r="C20" s="604"/>
      <c r="D20" s="605"/>
      <c r="E20" s="451" t="s">
        <v>552</v>
      </c>
      <c r="F20" s="452"/>
      <c r="G20" s="451" t="s">
        <v>515</v>
      </c>
      <c r="H20" s="609"/>
      <c r="I20" s="452"/>
    </row>
    <row r="21" spans="1:9" x14ac:dyDescent="0.2">
      <c r="A21" s="459"/>
      <c r="B21" s="606"/>
      <c r="C21" s="607"/>
      <c r="D21" s="608"/>
      <c r="E21" s="127"/>
      <c r="F21" s="375"/>
      <c r="G21" s="451"/>
      <c r="H21" s="452"/>
      <c r="I21" s="237"/>
    </row>
    <row r="22" spans="1:9" x14ac:dyDescent="0.2">
      <c r="A22" s="244">
        <v>1</v>
      </c>
      <c r="B22" s="592" t="s">
        <v>553</v>
      </c>
      <c r="C22" s="593"/>
      <c r="D22" s="594"/>
      <c r="E22" s="127"/>
      <c r="F22" s="280">
        <v>6064000</v>
      </c>
      <c r="G22" s="451"/>
      <c r="H22" s="452"/>
      <c r="I22" s="376">
        <v>12903076</v>
      </c>
    </row>
    <row r="23" spans="1:9" x14ac:dyDescent="0.2">
      <c r="A23" s="244">
        <v>2</v>
      </c>
      <c r="B23" s="599" t="s">
        <v>554</v>
      </c>
      <c r="C23" s="600"/>
      <c r="D23" s="601"/>
      <c r="E23" s="127"/>
      <c r="F23" s="280">
        <v>681392</v>
      </c>
      <c r="G23" s="451"/>
      <c r="H23" s="452"/>
      <c r="I23" s="376">
        <v>1535884.5</v>
      </c>
    </row>
    <row r="24" spans="1:9" x14ac:dyDescent="0.2">
      <c r="A24" s="244">
        <v>3</v>
      </c>
      <c r="B24" s="592" t="s">
        <v>555</v>
      </c>
      <c r="C24" s="593"/>
      <c r="D24" s="594"/>
      <c r="E24" s="127"/>
      <c r="F24" s="280"/>
      <c r="G24" s="451"/>
      <c r="H24" s="452"/>
      <c r="I24" s="280"/>
    </row>
    <row r="25" spans="1:9" x14ac:dyDescent="0.2">
      <c r="A25" s="244">
        <v>4</v>
      </c>
      <c r="B25" s="592" t="s">
        <v>556</v>
      </c>
      <c r="C25" s="593"/>
      <c r="D25" s="594"/>
      <c r="E25" s="127"/>
      <c r="F25" s="280"/>
      <c r="G25" s="451"/>
      <c r="H25" s="452"/>
      <c r="I25" s="280"/>
    </row>
    <row r="26" spans="1:9" x14ac:dyDescent="0.2">
      <c r="A26" s="244">
        <v>5</v>
      </c>
      <c r="B26" s="592" t="s">
        <v>557</v>
      </c>
      <c r="C26" s="593"/>
      <c r="D26" s="594"/>
      <c r="E26" s="127"/>
      <c r="F26" s="280"/>
      <c r="G26" s="451"/>
      <c r="H26" s="452"/>
      <c r="I26" s="376">
        <v>13636.64</v>
      </c>
    </row>
    <row r="27" spans="1:9" x14ac:dyDescent="0.2">
      <c r="A27" s="244">
        <v>6</v>
      </c>
      <c r="B27" s="592" t="s">
        <v>558</v>
      </c>
      <c r="C27" s="593"/>
      <c r="D27" s="594"/>
      <c r="E27" s="127"/>
      <c r="F27" s="280">
        <f t="shared" ref="F27" si="0">346818.18+355181.82</f>
        <v>702000</v>
      </c>
      <c r="G27" s="451"/>
      <c r="H27" s="452"/>
      <c r="I27" s="376">
        <v>371181.82</v>
      </c>
    </row>
    <row r="28" spans="1:9" x14ac:dyDescent="0.2">
      <c r="A28" s="244">
        <v>7</v>
      </c>
      <c r="B28" s="592" t="s">
        <v>559</v>
      </c>
      <c r="C28" s="593"/>
      <c r="D28" s="594"/>
      <c r="E28" s="127"/>
      <c r="F28" s="280">
        <f t="shared" ref="F28" si="1">1261000+2920000</f>
        <v>4181000</v>
      </c>
      <c r="G28" s="451"/>
      <c r="H28" s="452"/>
      <c r="I28" s="376">
        <v>6558454.54</v>
      </c>
    </row>
    <row r="29" spans="1:9" x14ac:dyDescent="0.2">
      <c r="A29" s="244">
        <v>8</v>
      </c>
      <c r="B29" s="592" t="s">
        <v>560</v>
      </c>
      <c r="C29" s="593"/>
      <c r="D29" s="594"/>
      <c r="E29" s="127"/>
      <c r="F29" s="280"/>
      <c r="G29" s="451"/>
      <c r="H29" s="452"/>
      <c r="I29" s="280"/>
    </row>
    <row r="30" spans="1:9" x14ac:dyDescent="0.2">
      <c r="A30" s="244">
        <v>9</v>
      </c>
      <c r="B30" s="592" t="s">
        <v>561</v>
      </c>
      <c r="C30" s="593"/>
      <c r="D30" s="594"/>
      <c r="E30" s="127"/>
      <c r="F30" s="280"/>
      <c r="G30" s="451"/>
      <c r="H30" s="452"/>
      <c r="I30" s="280"/>
    </row>
    <row r="31" spans="1:9" x14ac:dyDescent="0.2">
      <c r="A31" s="244">
        <v>10</v>
      </c>
      <c r="B31" s="592" t="s">
        <v>562</v>
      </c>
      <c r="C31" s="593"/>
      <c r="D31" s="594"/>
      <c r="E31" s="127"/>
      <c r="F31" s="280"/>
      <c r="G31" s="451"/>
      <c r="H31" s="452"/>
      <c r="I31" s="280"/>
    </row>
    <row r="32" spans="1:9" x14ac:dyDescent="0.2">
      <c r="A32" s="244">
        <v>11</v>
      </c>
      <c r="B32" s="592" t="s">
        <v>563</v>
      </c>
      <c r="C32" s="593"/>
      <c r="D32" s="594"/>
      <c r="E32" s="127"/>
      <c r="F32" s="280">
        <v>9358477.2400000002</v>
      </c>
      <c r="G32" s="451"/>
      <c r="H32" s="452"/>
      <c r="I32" s="376">
        <v>14220940.23</v>
      </c>
    </row>
    <row r="33" spans="1:11" x14ac:dyDescent="0.2">
      <c r="A33" s="244">
        <v>12</v>
      </c>
      <c r="B33" s="592" t="s">
        <v>564</v>
      </c>
      <c r="C33" s="593"/>
      <c r="D33" s="594"/>
      <c r="E33" s="127"/>
      <c r="F33" s="280">
        <v>8833545.4399999995</v>
      </c>
      <c r="G33" s="451"/>
      <c r="H33" s="452"/>
      <c r="I33" s="376">
        <v>5266910.01</v>
      </c>
    </row>
    <row r="34" spans="1:11" x14ac:dyDescent="0.2">
      <c r="A34" s="244">
        <v>13</v>
      </c>
      <c r="B34" s="592" t="s">
        <v>565</v>
      </c>
      <c r="C34" s="593"/>
      <c r="D34" s="594"/>
      <c r="E34" s="127"/>
      <c r="F34" s="280"/>
      <c r="G34" s="451"/>
      <c r="H34" s="452"/>
      <c r="I34" s="280"/>
    </row>
    <row r="35" spans="1:11" x14ac:dyDescent="0.2">
      <c r="A35" s="244">
        <v>14</v>
      </c>
      <c r="B35" s="592" t="s">
        <v>566</v>
      </c>
      <c r="C35" s="593"/>
      <c r="D35" s="594"/>
      <c r="E35" s="127"/>
      <c r="F35" s="280"/>
      <c r="G35" s="451"/>
      <c r="H35" s="452"/>
      <c r="I35" s="280"/>
    </row>
    <row r="36" spans="1:11" x14ac:dyDescent="0.2">
      <c r="A36" s="244">
        <v>15</v>
      </c>
      <c r="B36" s="592" t="s">
        <v>567</v>
      </c>
      <c r="C36" s="593"/>
      <c r="D36" s="594"/>
      <c r="E36" s="127"/>
      <c r="F36" s="280"/>
      <c r="G36" s="451"/>
      <c r="H36" s="452"/>
      <c r="I36" s="280"/>
    </row>
    <row r="37" spans="1:11" x14ac:dyDescent="0.2">
      <c r="A37" s="244">
        <v>16</v>
      </c>
      <c r="B37" s="592" t="s">
        <v>568</v>
      </c>
      <c r="C37" s="593"/>
      <c r="D37" s="594"/>
      <c r="E37" s="127"/>
      <c r="F37" s="280">
        <v>6542222.7199999997</v>
      </c>
      <c r="G37" s="451"/>
      <c r="H37" s="452"/>
      <c r="I37" s="376">
        <v>4589840</v>
      </c>
    </row>
    <row r="38" spans="1:11" x14ac:dyDescent="0.2">
      <c r="A38" s="244">
        <v>17</v>
      </c>
      <c r="B38" s="592" t="s">
        <v>569</v>
      </c>
      <c r="C38" s="593"/>
      <c r="D38" s="594"/>
      <c r="E38" s="127"/>
      <c r="F38" s="280"/>
      <c r="G38" s="451"/>
      <c r="H38" s="452"/>
      <c r="I38" s="280"/>
    </row>
    <row r="39" spans="1:11" x14ac:dyDescent="0.2">
      <c r="A39" s="244">
        <v>18</v>
      </c>
      <c r="B39" s="592" t="s">
        <v>570</v>
      </c>
      <c r="C39" s="593"/>
      <c r="D39" s="594"/>
      <c r="E39" s="127"/>
      <c r="F39" s="280">
        <f t="shared" ref="F39" si="2">3283384.04+5401236.57</f>
        <v>8684620.6099999994</v>
      </c>
      <c r="G39" s="451"/>
      <c r="H39" s="452"/>
      <c r="I39" s="376">
        <v>7910227.2300000004</v>
      </c>
    </row>
    <row r="40" spans="1:11" x14ac:dyDescent="0.2">
      <c r="A40" s="244">
        <v>19</v>
      </c>
      <c r="B40" s="592" t="s">
        <v>571</v>
      </c>
      <c r="C40" s="593"/>
      <c r="D40" s="594"/>
      <c r="E40" s="127"/>
      <c r="F40" s="280"/>
      <c r="G40" s="451"/>
      <c r="H40" s="452"/>
      <c r="I40" s="280"/>
    </row>
    <row r="41" spans="1:11" x14ac:dyDescent="0.2">
      <c r="A41" s="244">
        <v>20</v>
      </c>
      <c r="B41" s="592" t="s">
        <v>572</v>
      </c>
      <c r="C41" s="593"/>
      <c r="D41" s="594"/>
      <c r="E41" s="127"/>
      <c r="F41" s="280"/>
      <c r="G41" s="451"/>
      <c r="H41" s="452"/>
      <c r="I41" s="376">
        <v>1000000</v>
      </c>
      <c r="J41" s="380">
        <f>+I41+I42+I44</f>
        <v>62153903.005455002</v>
      </c>
    </row>
    <row r="42" spans="1:11" x14ac:dyDescent="0.2">
      <c r="A42" s="244">
        <v>21</v>
      </c>
      <c r="B42" s="592" t="s">
        <v>687</v>
      </c>
      <c r="C42" s="593"/>
      <c r="D42" s="594"/>
      <c r="E42" s="127"/>
      <c r="F42" s="280">
        <v>35411604</v>
      </c>
      <c r="G42" s="451"/>
      <c r="H42" s="452"/>
      <c r="I42" s="280">
        <v>39580548</v>
      </c>
    </row>
    <row r="43" spans="1:11" x14ac:dyDescent="0.2">
      <c r="A43" s="244">
        <v>22</v>
      </c>
      <c r="B43" s="245" t="s">
        <v>573</v>
      </c>
      <c r="C43" s="246"/>
      <c r="D43" s="247"/>
      <c r="E43" s="127"/>
      <c r="F43" s="280">
        <v>18324000</v>
      </c>
      <c r="G43" s="451"/>
      <c r="H43" s="452"/>
      <c r="I43" s="280"/>
    </row>
    <row r="44" spans="1:11" x14ac:dyDescent="0.2">
      <c r="A44" s="244"/>
      <c r="B44" s="245" t="s">
        <v>659</v>
      </c>
      <c r="C44" s="246"/>
      <c r="D44" s="247"/>
      <c r="E44" s="127"/>
      <c r="F44" s="280">
        <v>7000</v>
      </c>
      <c r="G44" s="451"/>
      <c r="H44" s="452"/>
      <c r="I44" s="280">
        <v>21573355.005455002</v>
      </c>
    </row>
    <row r="45" spans="1:11" x14ac:dyDescent="0.2">
      <c r="A45" s="244">
        <v>23</v>
      </c>
      <c r="B45" s="592" t="s">
        <v>435</v>
      </c>
      <c r="C45" s="593"/>
      <c r="D45" s="594"/>
      <c r="E45" s="127"/>
      <c r="F45" s="378">
        <f>SUM(F22:F44)</f>
        <v>98789862.00999999</v>
      </c>
      <c r="G45" s="451"/>
      <c r="H45" s="452"/>
      <c r="I45" s="280">
        <f>SUM(I22:I44)</f>
        <v>115524053.975455</v>
      </c>
      <c r="J45" s="248"/>
      <c r="K45" s="253"/>
    </row>
    <row r="46" spans="1:11" x14ac:dyDescent="0.2">
      <c r="A46" s="243"/>
      <c r="I46" s="223"/>
    </row>
    <row r="47" spans="1:11" x14ac:dyDescent="0.2">
      <c r="A47" s="243" t="s">
        <v>574</v>
      </c>
    </row>
    <row r="48" spans="1:11" x14ac:dyDescent="0.2">
      <c r="A48" s="244" t="s">
        <v>398</v>
      </c>
      <c r="B48" s="460" t="s">
        <v>551</v>
      </c>
      <c r="C48" s="598"/>
      <c r="D48" s="598"/>
      <c r="E48" s="461"/>
      <c r="F48" s="598"/>
      <c r="G48" s="461"/>
      <c r="H48" s="460" t="s">
        <v>515</v>
      </c>
      <c r="I48" s="461"/>
    </row>
    <row r="49" spans="1:9" x14ac:dyDescent="0.2">
      <c r="A49" s="230">
        <v>1</v>
      </c>
      <c r="B49" s="592" t="s">
        <v>575</v>
      </c>
      <c r="C49" s="593"/>
      <c r="D49" s="593"/>
      <c r="E49" s="594"/>
      <c r="F49" s="598"/>
      <c r="G49" s="461"/>
      <c r="H49" s="597"/>
      <c r="I49" s="596"/>
    </row>
    <row r="50" spans="1:9" x14ac:dyDescent="0.2">
      <c r="A50" s="230">
        <v>2</v>
      </c>
      <c r="B50" s="592" t="s">
        <v>576</v>
      </c>
      <c r="C50" s="593"/>
      <c r="D50" s="593"/>
      <c r="E50" s="594"/>
      <c r="F50" s="598"/>
      <c r="G50" s="461"/>
      <c r="H50" s="597"/>
      <c r="I50" s="596"/>
    </row>
    <row r="51" spans="1:9" x14ac:dyDescent="0.2">
      <c r="A51" s="230">
        <v>3</v>
      </c>
      <c r="B51" s="592" t="s">
        <v>577</v>
      </c>
      <c r="C51" s="593"/>
      <c r="D51" s="593"/>
      <c r="E51" s="594"/>
      <c r="F51" s="598"/>
      <c r="G51" s="461"/>
      <c r="H51" s="597"/>
      <c r="I51" s="596"/>
    </row>
    <row r="52" spans="1:9" x14ac:dyDescent="0.2">
      <c r="A52" s="230">
        <v>4</v>
      </c>
      <c r="B52" s="592"/>
      <c r="C52" s="593"/>
      <c r="D52" s="593"/>
      <c r="E52" s="594"/>
      <c r="F52" s="595"/>
      <c r="G52" s="596"/>
      <c r="H52" s="597">
        <v>0</v>
      </c>
      <c r="I52" s="596"/>
    </row>
    <row r="53" spans="1:9" x14ac:dyDescent="0.2">
      <c r="A53" s="230">
        <v>5</v>
      </c>
      <c r="B53" s="460" t="s">
        <v>578</v>
      </c>
      <c r="C53" s="598"/>
      <c r="D53" s="598"/>
      <c r="E53" s="461"/>
      <c r="F53" s="595"/>
      <c r="G53" s="596"/>
      <c r="H53" s="597">
        <f>SUM(H49:H52)</f>
        <v>0</v>
      </c>
      <c r="I53" s="596"/>
    </row>
    <row r="54" spans="1:9" x14ac:dyDescent="0.2">
      <c r="A54" s="243"/>
    </row>
  </sheetData>
  <mergeCells count="109">
    <mergeCell ref="B4:E4"/>
    <mergeCell ref="F4:G4"/>
    <mergeCell ref="H4:I4"/>
    <mergeCell ref="B5:E5"/>
    <mergeCell ref="F5:G5"/>
    <mergeCell ref="H5:I5"/>
    <mergeCell ref="B2:E2"/>
    <mergeCell ref="F2:G2"/>
    <mergeCell ref="H2:I2"/>
    <mergeCell ref="B3:E3"/>
    <mergeCell ref="F3:G3"/>
    <mergeCell ref="H3:I3"/>
    <mergeCell ref="B10:E10"/>
    <mergeCell ref="F10:G10"/>
    <mergeCell ref="H10:I10"/>
    <mergeCell ref="B11:E11"/>
    <mergeCell ref="F11:G11"/>
    <mergeCell ref="H11:I11"/>
    <mergeCell ref="B6:E6"/>
    <mergeCell ref="F6:G6"/>
    <mergeCell ref="H6:I6"/>
    <mergeCell ref="B7:E7"/>
    <mergeCell ref="F7:G7"/>
    <mergeCell ref="H7:I7"/>
    <mergeCell ref="B14:E14"/>
    <mergeCell ref="F14:G14"/>
    <mergeCell ref="H14:I14"/>
    <mergeCell ref="B15:E15"/>
    <mergeCell ref="F15:G15"/>
    <mergeCell ref="H15:I15"/>
    <mergeCell ref="B12:E12"/>
    <mergeCell ref="F12:G12"/>
    <mergeCell ref="H12:I12"/>
    <mergeCell ref="B13:E13"/>
    <mergeCell ref="F13:G13"/>
    <mergeCell ref="H13:I13"/>
    <mergeCell ref="B22:D22"/>
    <mergeCell ref="G22:H22"/>
    <mergeCell ref="B23:D23"/>
    <mergeCell ref="G23:H23"/>
    <mergeCell ref="B16:E16"/>
    <mergeCell ref="F16:G16"/>
    <mergeCell ref="H16:I16"/>
    <mergeCell ref="A18:I18"/>
    <mergeCell ref="A20:A21"/>
    <mergeCell ref="B20:D21"/>
    <mergeCell ref="E20:F20"/>
    <mergeCell ref="G20:I20"/>
    <mergeCell ref="G21:H21"/>
    <mergeCell ref="B28:D28"/>
    <mergeCell ref="G28:H28"/>
    <mergeCell ref="B29:D29"/>
    <mergeCell ref="G29:H29"/>
    <mergeCell ref="B26:D26"/>
    <mergeCell ref="G26:H26"/>
    <mergeCell ref="B27:D27"/>
    <mergeCell ref="G27:H27"/>
    <mergeCell ref="B24:D24"/>
    <mergeCell ref="G24:H24"/>
    <mergeCell ref="B25:D25"/>
    <mergeCell ref="G25:H25"/>
    <mergeCell ref="B34:D34"/>
    <mergeCell ref="G34:H34"/>
    <mergeCell ref="B35:D35"/>
    <mergeCell ref="G35:H35"/>
    <mergeCell ref="B32:D32"/>
    <mergeCell ref="G32:H32"/>
    <mergeCell ref="B33:D33"/>
    <mergeCell ref="G33:H33"/>
    <mergeCell ref="B30:D30"/>
    <mergeCell ref="G30:H30"/>
    <mergeCell ref="B31:D31"/>
    <mergeCell ref="G31:H31"/>
    <mergeCell ref="B40:D40"/>
    <mergeCell ref="G40:H40"/>
    <mergeCell ref="B41:D41"/>
    <mergeCell ref="G41:H41"/>
    <mergeCell ref="B38:D38"/>
    <mergeCell ref="G38:H38"/>
    <mergeCell ref="B39:D39"/>
    <mergeCell ref="G39:H39"/>
    <mergeCell ref="B36:D36"/>
    <mergeCell ref="G36:H36"/>
    <mergeCell ref="B37:D37"/>
    <mergeCell ref="G37:H37"/>
    <mergeCell ref="B48:E48"/>
    <mergeCell ref="F48:G48"/>
    <mergeCell ref="H48:I48"/>
    <mergeCell ref="B49:E49"/>
    <mergeCell ref="F49:G49"/>
    <mergeCell ref="H49:I49"/>
    <mergeCell ref="B42:D42"/>
    <mergeCell ref="G42:H42"/>
    <mergeCell ref="B45:D45"/>
    <mergeCell ref="G45:H45"/>
    <mergeCell ref="G43:H43"/>
    <mergeCell ref="G44:H44"/>
    <mergeCell ref="B52:E52"/>
    <mergeCell ref="F52:G52"/>
    <mergeCell ref="H52:I52"/>
    <mergeCell ref="B53:E53"/>
    <mergeCell ref="F53:G53"/>
    <mergeCell ref="H53:I53"/>
    <mergeCell ref="B50:E50"/>
    <mergeCell ref="F50:G50"/>
    <mergeCell ref="H50:I50"/>
    <mergeCell ref="B51:E51"/>
    <mergeCell ref="F51:G51"/>
    <mergeCell ref="H51:I51"/>
  </mergeCells>
  <pageMargins left="0.51181102362204722" right="0.11811023622047245" top="0.35433070866141736" bottom="0.15748031496062992"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topLeftCell="A40" zoomScaleNormal="100" workbookViewId="0">
      <selection activeCell="I16" sqref="I16:J16"/>
    </sheetView>
  </sheetViews>
  <sheetFormatPr defaultColWidth="9.140625" defaultRowHeight="12.75" x14ac:dyDescent="0.2"/>
  <cols>
    <col min="1" max="1" width="3.140625" style="124" customWidth="1"/>
    <col min="2" max="2" width="12.42578125" style="124" customWidth="1"/>
    <col min="3" max="3" width="8.42578125" style="124" customWidth="1"/>
    <col min="4" max="4" width="5.7109375" style="124" customWidth="1"/>
    <col min="5" max="5" width="21.28515625" style="124" customWidth="1"/>
    <col min="6" max="6" width="7.85546875" style="124" customWidth="1"/>
    <col min="7" max="7" width="6.7109375" style="124" customWidth="1"/>
    <col min="8" max="8" width="4.42578125" style="124" customWidth="1"/>
    <col min="9" max="9" width="9.140625" style="124"/>
    <col min="10" max="10" width="10.85546875" style="124" customWidth="1"/>
    <col min="11" max="16384" width="9.140625" style="124"/>
  </cols>
  <sheetData>
    <row r="1" spans="1:10" x14ac:dyDescent="0.2">
      <c r="A1" s="243" t="s">
        <v>579</v>
      </c>
    </row>
    <row r="2" spans="1:10" x14ac:dyDescent="0.2">
      <c r="A2" s="620" t="s">
        <v>580</v>
      </c>
      <c r="B2" s="621"/>
      <c r="C2" s="621"/>
      <c r="D2" s="622"/>
      <c r="E2" s="626" t="s">
        <v>581</v>
      </c>
      <c r="F2" s="460" t="s">
        <v>582</v>
      </c>
      <c r="G2" s="598"/>
      <c r="H2" s="598"/>
      <c r="I2" s="598"/>
      <c r="J2" s="461"/>
    </row>
    <row r="3" spans="1:10" x14ac:dyDescent="0.2">
      <c r="A3" s="623"/>
      <c r="B3" s="624"/>
      <c r="C3" s="624"/>
      <c r="D3" s="625"/>
      <c r="E3" s="627"/>
      <c r="F3" s="460" t="s">
        <v>32</v>
      </c>
      <c r="G3" s="598"/>
      <c r="H3" s="461"/>
      <c r="I3" s="460" t="s">
        <v>515</v>
      </c>
      <c r="J3" s="461"/>
    </row>
    <row r="4" spans="1:10" x14ac:dyDescent="0.2">
      <c r="A4" s="592" t="s">
        <v>583</v>
      </c>
      <c r="B4" s="593"/>
      <c r="C4" s="593"/>
      <c r="D4" s="594"/>
      <c r="E4" s="127"/>
      <c r="F4" s="460"/>
      <c r="G4" s="598"/>
      <c r="H4" s="461"/>
      <c r="I4" s="460"/>
      <c r="J4" s="461"/>
    </row>
    <row r="5" spans="1:10" x14ac:dyDescent="0.2">
      <c r="A5" s="592"/>
      <c r="B5" s="593"/>
      <c r="C5" s="593"/>
      <c r="D5" s="594"/>
      <c r="E5" s="127"/>
      <c r="F5" s="460"/>
      <c r="G5" s="598"/>
      <c r="H5" s="461"/>
      <c r="I5" s="460"/>
      <c r="J5" s="461"/>
    </row>
    <row r="6" spans="1:10" x14ac:dyDescent="0.2">
      <c r="A6" s="592" t="s">
        <v>584</v>
      </c>
      <c r="B6" s="593"/>
      <c r="C6" s="593"/>
      <c r="D6" s="594"/>
      <c r="E6" s="127"/>
      <c r="F6" s="460"/>
      <c r="G6" s="598"/>
      <c r="H6" s="461"/>
      <c r="I6" s="460"/>
      <c r="J6" s="461"/>
    </row>
    <row r="7" spans="1:10" x14ac:dyDescent="0.2">
      <c r="A7" s="592"/>
      <c r="B7" s="593"/>
      <c r="C7" s="593"/>
      <c r="D7" s="594"/>
      <c r="E7" s="127"/>
      <c r="F7" s="460"/>
      <c r="G7" s="598"/>
      <c r="H7" s="461"/>
      <c r="I7" s="460"/>
      <c r="J7" s="461"/>
    </row>
    <row r="8" spans="1:10" x14ac:dyDescent="0.2">
      <c r="A8" s="592" t="s">
        <v>585</v>
      </c>
      <c r="B8" s="593"/>
      <c r="C8" s="593"/>
      <c r="D8" s="594"/>
      <c r="E8" s="127"/>
      <c r="F8" s="460">
        <v>0</v>
      </c>
      <c r="G8" s="598"/>
      <c r="H8" s="461"/>
      <c r="I8" s="597">
        <v>0</v>
      </c>
      <c r="J8" s="596"/>
    </row>
    <row r="9" spans="1:10" x14ac:dyDescent="0.2">
      <c r="A9" s="592"/>
      <c r="B9" s="593"/>
      <c r="C9" s="593"/>
      <c r="D9" s="594"/>
      <c r="E9" s="127"/>
      <c r="F9" s="460"/>
      <c r="G9" s="598"/>
      <c r="H9" s="461"/>
      <c r="I9" s="597"/>
      <c r="J9" s="596"/>
    </row>
    <row r="10" spans="1:10" x14ac:dyDescent="0.2">
      <c r="A10" s="592" t="s">
        <v>435</v>
      </c>
      <c r="B10" s="593"/>
      <c r="C10" s="593"/>
      <c r="D10" s="594"/>
      <c r="E10" s="127"/>
      <c r="F10" s="460"/>
      <c r="G10" s="598"/>
      <c r="H10" s="461"/>
      <c r="I10" s="597">
        <f>I4+I6+I8</f>
        <v>0</v>
      </c>
      <c r="J10" s="596"/>
    </row>
    <row r="11" spans="1:10" x14ac:dyDescent="0.2">
      <c r="A11" s="243"/>
    </row>
    <row r="12" spans="1:10" x14ac:dyDescent="0.2">
      <c r="A12" s="612" t="s">
        <v>586</v>
      </c>
      <c r="B12" s="612"/>
      <c r="C12" s="612"/>
      <c r="D12" s="612"/>
      <c r="E12" s="612"/>
      <c r="F12" s="612"/>
      <c r="G12" s="612"/>
      <c r="H12" s="612"/>
      <c r="I12" s="612"/>
      <c r="J12" s="612"/>
    </row>
    <row r="13" spans="1:10" x14ac:dyDescent="0.2">
      <c r="A13" s="243"/>
    </row>
    <row r="14" spans="1:10" x14ac:dyDescent="0.2">
      <c r="A14" s="244" t="s">
        <v>398</v>
      </c>
      <c r="B14" s="460" t="s">
        <v>587</v>
      </c>
      <c r="C14" s="598"/>
      <c r="D14" s="598"/>
      <c r="E14" s="461"/>
      <c r="F14" s="460" t="s">
        <v>32</v>
      </c>
      <c r="G14" s="598"/>
      <c r="H14" s="461"/>
      <c r="I14" s="460" t="s">
        <v>515</v>
      </c>
      <c r="J14" s="461"/>
    </row>
    <row r="15" spans="1:10" x14ac:dyDescent="0.2">
      <c r="A15" s="244"/>
      <c r="B15" s="460" t="s">
        <v>588</v>
      </c>
      <c r="C15" s="598"/>
      <c r="D15" s="598"/>
      <c r="E15" s="461"/>
      <c r="F15" s="460">
        <v>0</v>
      </c>
      <c r="G15" s="598"/>
      <c r="H15" s="461"/>
      <c r="I15" s="597">
        <v>0</v>
      </c>
      <c r="J15" s="596"/>
    </row>
    <row r="16" spans="1:10" x14ac:dyDescent="0.2">
      <c r="A16" s="244"/>
      <c r="B16" s="460" t="s">
        <v>589</v>
      </c>
      <c r="C16" s="598"/>
      <c r="D16" s="598"/>
      <c r="E16" s="461"/>
      <c r="F16" s="460"/>
      <c r="G16" s="598"/>
      <c r="H16" s="461"/>
      <c r="I16" s="597"/>
      <c r="J16" s="596"/>
    </row>
    <row r="17" spans="1:10" x14ac:dyDescent="0.2">
      <c r="A17" s="244"/>
      <c r="B17" s="460" t="s">
        <v>590</v>
      </c>
      <c r="C17" s="598"/>
      <c r="D17" s="598"/>
      <c r="E17" s="461"/>
      <c r="F17" s="460"/>
      <c r="G17" s="598"/>
      <c r="H17" s="461"/>
      <c r="I17" s="597">
        <f>SUM(I15:I16)</f>
        <v>0</v>
      </c>
      <c r="J17" s="596"/>
    </row>
    <row r="18" spans="1:10" x14ac:dyDescent="0.2">
      <c r="A18" s="243" t="s">
        <v>661</v>
      </c>
    </row>
    <row r="19" spans="1:10" x14ac:dyDescent="0.2">
      <c r="A19" s="250"/>
      <c r="B19" s="250"/>
      <c r="C19" s="250"/>
      <c r="D19" s="250"/>
      <c r="E19" s="250"/>
      <c r="F19" s="250"/>
      <c r="G19" s="250"/>
      <c r="H19" s="250"/>
      <c r="I19" s="250"/>
      <c r="J19" s="250"/>
    </row>
    <row r="20" spans="1:10" x14ac:dyDescent="0.2">
      <c r="A20" s="250"/>
      <c r="B20" s="250"/>
      <c r="C20" s="250"/>
      <c r="D20" s="250"/>
      <c r="E20" s="250"/>
      <c r="F20" s="250"/>
      <c r="G20" s="250"/>
      <c r="H20" s="250"/>
      <c r="I20" s="250"/>
      <c r="J20" s="250"/>
    </row>
    <row r="21" spans="1:10" x14ac:dyDescent="0.2">
      <c r="A21" s="251"/>
      <c r="B21" s="251"/>
      <c r="C21" s="251"/>
      <c r="D21" s="251"/>
      <c r="E21" s="251"/>
      <c r="F21" s="251"/>
      <c r="G21" s="251"/>
      <c r="H21" s="251"/>
      <c r="I21" s="251"/>
      <c r="J21" s="251"/>
    </row>
    <row r="22" spans="1:10" x14ac:dyDescent="0.2">
      <c r="A22" s="616" t="s">
        <v>591</v>
      </c>
      <c r="B22" s="616"/>
      <c r="C22" s="616"/>
      <c r="D22" s="616"/>
      <c r="E22" s="616"/>
      <c r="F22" s="616"/>
      <c r="G22" s="616"/>
      <c r="H22" s="616"/>
      <c r="I22" s="616"/>
      <c r="J22" s="616"/>
    </row>
    <row r="23" spans="1:10" x14ac:dyDescent="0.2">
      <c r="A23" s="243"/>
    </row>
    <row r="24" spans="1:10" x14ac:dyDescent="0.2">
      <c r="A24" s="243" t="s">
        <v>592</v>
      </c>
    </row>
    <row r="25" spans="1:10" ht="25.5" x14ac:dyDescent="0.2">
      <c r="A25" s="460" t="s">
        <v>399</v>
      </c>
      <c r="B25" s="461"/>
      <c r="C25" s="617" t="s">
        <v>593</v>
      </c>
      <c r="D25" s="618"/>
      <c r="E25" s="126" t="s">
        <v>594</v>
      </c>
      <c r="F25" s="617" t="s">
        <v>595</v>
      </c>
      <c r="G25" s="619"/>
      <c r="H25" s="618"/>
      <c r="I25" s="617" t="s">
        <v>596</v>
      </c>
      <c r="J25" s="618"/>
    </row>
    <row r="26" spans="1:10" x14ac:dyDescent="0.2">
      <c r="A26" s="614" t="s">
        <v>597</v>
      </c>
      <c r="B26" s="615"/>
      <c r="C26" s="451"/>
      <c r="D26" s="452"/>
      <c r="E26" s="127"/>
      <c r="F26" s="451"/>
      <c r="G26" s="609"/>
      <c r="H26" s="452"/>
      <c r="I26" s="451"/>
      <c r="J26" s="452"/>
    </row>
    <row r="27" spans="1:10" x14ac:dyDescent="0.2">
      <c r="A27" s="599" t="s">
        <v>598</v>
      </c>
      <c r="B27" s="601"/>
      <c r="C27" s="451"/>
      <c r="D27" s="452"/>
      <c r="E27" s="127"/>
      <c r="F27" s="451"/>
      <c r="G27" s="609"/>
      <c r="H27" s="452"/>
      <c r="I27" s="451"/>
      <c r="J27" s="452"/>
    </row>
    <row r="28" spans="1:10" x14ac:dyDescent="0.2">
      <c r="A28" s="614" t="s">
        <v>599</v>
      </c>
      <c r="B28" s="615"/>
      <c r="C28" s="451"/>
      <c r="D28" s="452"/>
      <c r="E28" s="127"/>
      <c r="F28" s="451"/>
      <c r="G28" s="609"/>
      <c r="H28" s="452"/>
      <c r="I28" s="451"/>
      <c r="J28" s="452"/>
    </row>
    <row r="29" spans="1:10" x14ac:dyDescent="0.2">
      <c r="A29" s="243"/>
    </row>
    <row r="30" spans="1:10" x14ac:dyDescent="0.2">
      <c r="A30" s="243" t="s">
        <v>600</v>
      </c>
    </row>
    <row r="31" spans="1:10" x14ac:dyDescent="0.2">
      <c r="A31" s="243" t="s">
        <v>601</v>
      </c>
    </row>
    <row r="32" spans="1:10" x14ac:dyDescent="0.2">
      <c r="A32" s="244" t="s">
        <v>398</v>
      </c>
      <c r="B32" s="460" t="s">
        <v>602</v>
      </c>
      <c r="C32" s="598"/>
      <c r="D32" s="598"/>
      <c r="E32" s="461"/>
      <c r="F32" s="460" t="s">
        <v>32</v>
      </c>
      <c r="G32" s="598"/>
      <c r="H32" s="461"/>
      <c r="I32" s="460" t="s">
        <v>515</v>
      </c>
      <c r="J32" s="461"/>
    </row>
    <row r="33" spans="1:10" x14ac:dyDescent="0.2">
      <c r="A33" s="244"/>
      <c r="B33" s="460" t="s">
        <v>603</v>
      </c>
      <c r="C33" s="598"/>
      <c r="D33" s="598"/>
      <c r="E33" s="461"/>
      <c r="F33" s="460"/>
      <c r="G33" s="598"/>
      <c r="H33" s="461"/>
      <c r="I33" s="460"/>
      <c r="J33" s="461"/>
    </row>
    <row r="34" spans="1:10" x14ac:dyDescent="0.2">
      <c r="A34" s="244"/>
      <c r="B34" s="460" t="s">
        <v>604</v>
      </c>
      <c r="C34" s="598"/>
      <c r="D34" s="598"/>
      <c r="E34" s="461"/>
      <c r="F34" s="460"/>
      <c r="G34" s="598"/>
      <c r="H34" s="461"/>
      <c r="I34" s="460"/>
      <c r="J34" s="461"/>
    </row>
    <row r="35" spans="1:10" x14ac:dyDescent="0.2">
      <c r="A35" s="244"/>
      <c r="B35" s="460" t="s">
        <v>605</v>
      </c>
      <c r="C35" s="598"/>
      <c r="D35" s="598"/>
      <c r="E35" s="461"/>
      <c r="F35" s="460"/>
      <c r="G35" s="598"/>
      <c r="H35" s="461"/>
      <c r="I35" s="460"/>
      <c r="J35" s="461"/>
    </row>
    <row r="36" spans="1:10" x14ac:dyDescent="0.2">
      <c r="A36" s="244"/>
      <c r="B36" s="460" t="s">
        <v>435</v>
      </c>
      <c r="C36" s="598"/>
      <c r="D36" s="598"/>
      <c r="E36" s="461"/>
      <c r="F36" s="460"/>
      <c r="G36" s="598"/>
      <c r="H36" s="461"/>
      <c r="I36" s="460"/>
      <c r="J36" s="461"/>
    </row>
    <row r="37" spans="1:10" x14ac:dyDescent="0.2">
      <c r="A37" s="243"/>
    </row>
    <row r="38" spans="1:10" x14ac:dyDescent="0.2">
      <c r="A38" s="243" t="s">
        <v>606</v>
      </c>
    </row>
    <row r="39" spans="1:10" x14ac:dyDescent="0.2">
      <c r="A39" s="244" t="s">
        <v>398</v>
      </c>
      <c r="B39" s="460" t="s">
        <v>607</v>
      </c>
      <c r="C39" s="461"/>
      <c r="D39" s="460" t="s">
        <v>608</v>
      </c>
      <c r="E39" s="461"/>
      <c r="F39" s="460" t="s">
        <v>609</v>
      </c>
      <c r="G39" s="598"/>
      <c r="H39" s="461"/>
      <c r="I39" s="460" t="s">
        <v>596</v>
      </c>
      <c r="J39" s="461"/>
    </row>
    <row r="40" spans="1:10" x14ac:dyDescent="0.2">
      <c r="A40" s="244">
        <v>1</v>
      </c>
      <c r="B40" s="460"/>
      <c r="C40" s="461"/>
      <c r="D40" s="460"/>
      <c r="E40" s="461"/>
      <c r="F40" s="460"/>
      <c r="G40" s="598"/>
      <c r="H40" s="461"/>
      <c r="I40" s="460"/>
      <c r="J40" s="461"/>
    </row>
    <row r="41" spans="1:10" x14ac:dyDescent="0.2">
      <c r="A41" s="244">
        <v>2</v>
      </c>
      <c r="B41" s="460"/>
      <c r="C41" s="461"/>
      <c r="D41" s="460"/>
      <c r="E41" s="461"/>
      <c r="F41" s="460"/>
      <c r="G41" s="598"/>
      <c r="H41" s="461"/>
      <c r="I41" s="460"/>
      <c r="J41" s="461"/>
    </row>
    <row r="42" spans="1:10" x14ac:dyDescent="0.2">
      <c r="A42" s="244"/>
      <c r="B42" s="460"/>
      <c r="C42" s="461"/>
      <c r="D42" s="460"/>
      <c r="E42" s="461"/>
      <c r="F42" s="460"/>
      <c r="G42" s="598"/>
      <c r="H42" s="461"/>
      <c r="I42" s="460"/>
      <c r="J42" s="461"/>
    </row>
    <row r="43" spans="1:10" x14ac:dyDescent="0.2">
      <c r="A43" s="243"/>
    </row>
    <row r="44" spans="1:10" x14ac:dyDescent="0.2">
      <c r="A44" s="612" t="s">
        <v>610</v>
      </c>
      <c r="B44" s="612"/>
      <c r="C44" s="612"/>
      <c r="D44" s="612"/>
      <c r="E44" s="612"/>
      <c r="F44" s="612"/>
      <c r="G44" s="612"/>
      <c r="H44" s="612"/>
      <c r="I44" s="612"/>
      <c r="J44" s="612"/>
    </row>
    <row r="45" spans="1:10" x14ac:dyDescent="0.2">
      <c r="A45" s="243"/>
    </row>
    <row r="46" spans="1:10" ht="13.15" customHeight="1" x14ac:dyDescent="0.2">
      <c r="A46" s="613" t="s">
        <v>662</v>
      </c>
      <c r="B46" s="613"/>
      <c r="C46" s="613"/>
      <c r="D46" s="613"/>
      <c r="E46" s="613"/>
      <c r="F46" s="613"/>
      <c r="G46" s="613"/>
      <c r="H46" s="613"/>
      <c r="I46" s="613"/>
      <c r="J46" s="613"/>
    </row>
    <row r="47" spans="1:10" x14ac:dyDescent="0.2">
      <c r="A47" s="613"/>
      <c r="B47" s="613"/>
      <c r="C47" s="613"/>
      <c r="D47" s="613"/>
      <c r="E47" s="613"/>
      <c r="F47" s="613"/>
      <c r="G47" s="613"/>
      <c r="H47" s="613"/>
      <c r="I47" s="613"/>
      <c r="J47" s="613"/>
    </row>
    <row r="48" spans="1:10" x14ac:dyDescent="0.2">
      <c r="A48" s="243"/>
    </row>
    <row r="49" spans="1:10" x14ac:dyDescent="0.2">
      <c r="A49" s="250"/>
      <c r="B49" s="250"/>
      <c r="C49" s="250"/>
      <c r="D49" s="250"/>
      <c r="E49" s="250"/>
      <c r="F49" s="250"/>
      <c r="G49" s="250"/>
      <c r="H49" s="250"/>
      <c r="I49" s="250"/>
      <c r="J49" s="250"/>
    </row>
    <row r="50" spans="1:10" x14ac:dyDescent="0.2">
      <c r="A50" s="252"/>
      <c r="B50" s="252"/>
      <c r="C50" s="252"/>
      <c r="D50" s="252"/>
      <c r="E50" s="252"/>
      <c r="F50" s="252"/>
      <c r="G50" s="252"/>
      <c r="H50" s="252"/>
      <c r="I50" s="252"/>
      <c r="J50" s="252"/>
    </row>
    <row r="51" spans="1:10" x14ac:dyDescent="0.2">
      <c r="A51" s="243"/>
    </row>
    <row r="52" spans="1:10" x14ac:dyDescent="0.2">
      <c r="A52" s="612" t="s">
        <v>611</v>
      </c>
      <c r="B52" s="612"/>
      <c r="C52" s="612"/>
      <c r="D52" s="612"/>
      <c r="E52" s="612"/>
      <c r="F52" s="612"/>
      <c r="G52" s="612"/>
      <c r="H52" s="612"/>
      <c r="I52" s="612"/>
      <c r="J52" s="612"/>
    </row>
    <row r="53" spans="1:10" x14ac:dyDescent="0.2">
      <c r="A53" s="243"/>
    </row>
    <row r="54" spans="1:10" x14ac:dyDescent="0.2">
      <c r="A54" s="613" t="s">
        <v>663</v>
      </c>
      <c r="B54" s="613"/>
      <c r="C54" s="613"/>
      <c r="D54" s="613"/>
      <c r="E54" s="613"/>
      <c r="F54" s="613"/>
      <c r="G54" s="613"/>
      <c r="H54" s="613"/>
      <c r="I54" s="613"/>
      <c r="J54" s="613"/>
    </row>
    <row r="55" spans="1:10" x14ac:dyDescent="0.2">
      <c r="A55" s="613"/>
      <c r="B55" s="613"/>
      <c r="C55" s="613"/>
      <c r="D55" s="613"/>
      <c r="E55" s="613"/>
      <c r="F55" s="613"/>
      <c r="G55" s="613"/>
      <c r="H55" s="613"/>
      <c r="I55" s="613"/>
      <c r="J55" s="613"/>
    </row>
    <row r="56" spans="1:10" x14ac:dyDescent="0.2">
      <c r="A56" s="250"/>
      <c r="B56" s="250"/>
      <c r="C56" s="250"/>
      <c r="D56" s="250"/>
      <c r="E56" s="250"/>
      <c r="F56" s="250"/>
      <c r="G56" s="250"/>
      <c r="H56" s="250"/>
      <c r="I56" s="250"/>
      <c r="J56" s="250"/>
    </row>
    <row r="57" spans="1:10" x14ac:dyDescent="0.2">
      <c r="A57" s="250"/>
      <c r="B57" s="250"/>
      <c r="C57" s="250"/>
      <c r="D57" s="250"/>
      <c r="E57" s="250"/>
      <c r="F57" s="250"/>
      <c r="G57" s="250"/>
      <c r="H57" s="250"/>
      <c r="I57" s="250"/>
      <c r="J57" s="250"/>
    </row>
    <row r="58" spans="1:10" x14ac:dyDescent="0.2">
      <c r="A58" s="250"/>
      <c r="B58" s="250"/>
      <c r="C58" s="250"/>
      <c r="D58" s="250"/>
      <c r="E58" s="250"/>
      <c r="F58" s="250"/>
      <c r="G58" s="250"/>
      <c r="H58" s="250"/>
      <c r="I58" s="250"/>
      <c r="J58" s="250"/>
    </row>
  </sheetData>
  <mergeCells count="91">
    <mergeCell ref="A4:D4"/>
    <mergeCell ref="F4:H4"/>
    <mergeCell ref="I4:J4"/>
    <mergeCell ref="A2:D3"/>
    <mergeCell ref="E2:E3"/>
    <mergeCell ref="F2:J2"/>
    <mergeCell ref="F3:H3"/>
    <mergeCell ref="I3:J3"/>
    <mergeCell ref="A5:D5"/>
    <mergeCell ref="F5:H5"/>
    <mergeCell ref="I5:J5"/>
    <mergeCell ref="A6:D6"/>
    <mergeCell ref="F6:H6"/>
    <mergeCell ref="I6:J6"/>
    <mergeCell ref="A7:D7"/>
    <mergeCell ref="F7:H7"/>
    <mergeCell ref="I7:J7"/>
    <mergeCell ref="A8:D8"/>
    <mergeCell ref="F8:H8"/>
    <mergeCell ref="I8:J8"/>
    <mergeCell ref="A9:D9"/>
    <mergeCell ref="F9:H9"/>
    <mergeCell ref="I9:J9"/>
    <mergeCell ref="A10:D10"/>
    <mergeCell ref="F10:H10"/>
    <mergeCell ref="I10:J10"/>
    <mergeCell ref="A12:J12"/>
    <mergeCell ref="B14:E14"/>
    <mergeCell ref="F14:H14"/>
    <mergeCell ref="I14:J14"/>
    <mergeCell ref="B15:E15"/>
    <mergeCell ref="F15:H15"/>
    <mergeCell ref="I15:J15"/>
    <mergeCell ref="A26:B26"/>
    <mergeCell ref="C26:D26"/>
    <mergeCell ref="F26:H26"/>
    <mergeCell ref="I26:J26"/>
    <mergeCell ref="B16:E16"/>
    <mergeCell ref="F16:H16"/>
    <mergeCell ref="I16:J16"/>
    <mergeCell ref="B17:E17"/>
    <mergeCell ref="F17:H17"/>
    <mergeCell ref="I17:J17"/>
    <mergeCell ref="A22:J22"/>
    <mergeCell ref="A25:B25"/>
    <mergeCell ref="C25:D25"/>
    <mergeCell ref="F25:H25"/>
    <mergeCell ref="I25:J25"/>
    <mergeCell ref="A27:B27"/>
    <mergeCell ref="C27:D27"/>
    <mergeCell ref="F27:H27"/>
    <mergeCell ref="I27:J27"/>
    <mergeCell ref="A28:B28"/>
    <mergeCell ref="C28:D28"/>
    <mergeCell ref="F28:H28"/>
    <mergeCell ref="I28:J28"/>
    <mergeCell ref="B32:E32"/>
    <mergeCell ref="F32:H32"/>
    <mergeCell ref="I32:J32"/>
    <mergeCell ref="B33:E33"/>
    <mergeCell ref="F33:H33"/>
    <mergeCell ref="I33:J33"/>
    <mergeCell ref="B34:E34"/>
    <mergeCell ref="F34:H34"/>
    <mergeCell ref="I34:J34"/>
    <mergeCell ref="B35:E35"/>
    <mergeCell ref="F35:H35"/>
    <mergeCell ref="I35:J35"/>
    <mergeCell ref="B36:E36"/>
    <mergeCell ref="F36:H36"/>
    <mergeCell ref="I36:J36"/>
    <mergeCell ref="B39:C39"/>
    <mergeCell ref="D39:E39"/>
    <mergeCell ref="F39:H39"/>
    <mergeCell ref="I39:J39"/>
    <mergeCell ref="B40:C40"/>
    <mergeCell ref="D40:E40"/>
    <mergeCell ref="F40:H40"/>
    <mergeCell ref="I40:J40"/>
    <mergeCell ref="B41:C41"/>
    <mergeCell ref="D41:E41"/>
    <mergeCell ref="F41:H41"/>
    <mergeCell ref="I41:J41"/>
    <mergeCell ref="A52:J52"/>
    <mergeCell ref="A54:J55"/>
    <mergeCell ref="B42:C42"/>
    <mergeCell ref="D42:E42"/>
    <mergeCell ref="F42:H42"/>
    <mergeCell ref="I42:J42"/>
    <mergeCell ref="A44:J44"/>
    <mergeCell ref="A46:J47"/>
  </mergeCells>
  <pageMargins left="0.51181102362204722" right="0.31496062992125984" top="0.35433070866141736" bottom="0.35433070866141736"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topLeftCell="B2" zoomScaleNormal="100" workbookViewId="0">
      <selection activeCell="J8" sqref="J8"/>
    </sheetView>
  </sheetViews>
  <sheetFormatPr defaultRowHeight="15" x14ac:dyDescent="0.25"/>
  <cols>
    <col min="1" max="1" width="8.85546875" style="218"/>
    <col min="2" max="2" width="22" customWidth="1"/>
  </cols>
  <sheetData>
    <row r="1" spans="1:14" x14ac:dyDescent="0.25">
      <c r="A1" s="497" t="s">
        <v>612</v>
      </c>
      <c r="B1" s="497"/>
      <c r="C1" s="497"/>
      <c r="D1" s="497"/>
      <c r="E1" s="497"/>
      <c r="F1" s="497"/>
      <c r="G1" s="497"/>
      <c r="H1" s="497"/>
      <c r="I1" s="497"/>
      <c r="J1" s="497"/>
      <c r="K1" s="497"/>
      <c r="L1" s="497"/>
      <c r="M1" s="497"/>
      <c r="N1" s="497"/>
    </row>
    <row r="3" spans="1:14" x14ac:dyDescent="0.25">
      <c r="A3" s="629" t="s">
        <v>398</v>
      </c>
      <c r="B3" s="630" t="s">
        <v>399</v>
      </c>
      <c r="C3" s="630" t="s">
        <v>409</v>
      </c>
      <c r="D3" s="630" t="s">
        <v>613</v>
      </c>
      <c r="E3" s="630"/>
      <c r="F3" s="630"/>
      <c r="G3" s="630"/>
      <c r="H3" s="630"/>
      <c r="I3" s="630"/>
      <c r="J3" s="630"/>
      <c r="K3" s="630"/>
      <c r="L3" s="630"/>
      <c r="M3" s="630"/>
      <c r="N3" s="630" t="s">
        <v>419</v>
      </c>
    </row>
    <row r="4" spans="1:14" ht="45" x14ac:dyDescent="0.25">
      <c r="A4" s="629"/>
      <c r="B4" s="630"/>
      <c r="C4" s="630"/>
      <c r="D4" s="204" t="s">
        <v>614</v>
      </c>
      <c r="E4" s="204" t="s">
        <v>615</v>
      </c>
      <c r="F4" s="204" t="s">
        <v>616</v>
      </c>
      <c r="G4" s="204" t="s">
        <v>617</v>
      </c>
      <c r="H4" s="204" t="s">
        <v>618</v>
      </c>
      <c r="I4" s="204" t="s">
        <v>619</v>
      </c>
      <c r="J4" s="204" t="s">
        <v>620</v>
      </c>
      <c r="K4" s="204" t="s">
        <v>621</v>
      </c>
      <c r="L4" s="204" t="s">
        <v>622</v>
      </c>
      <c r="M4" s="204" t="s">
        <v>623</v>
      </c>
      <c r="N4" s="630"/>
    </row>
    <row r="5" spans="1:14" x14ac:dyDescent="0.25">
      <c r="A5" s="205">
        <v>1</v>
      </c>
      <c r="B5" s="206" t="s">
        <v>624</v>
      </c>
      <c r="C5" s="207"/>
      <c r="D5" s="207"/>
      <c r="E5" s="207"/>
      <c r="F5" s="208"/>
      <c r="G5" s="207"/>
      <c r="H5" s="207"/>
      <c r="I5" s="207"/>
      <c r="J5" s="207"/>
      <c r="K5" s="207"/>
      <c r="L5" s="207"/>
      <c r="M5" s="207"/>
      <c r="N5" s="209"/>
    </row>
    <row r="6" spans="1:14" x14ac:dyDescent="0.25">
      <c r="A6" s="210" t="s">
        <v>11</v>
      </c>
      <c r="B6" s="211" t="s">
        <v>625</v>
      </c>
      <c r="C6" s="207"/>
      <c r="D6" s="207"/>
      <c r="E6" s="207"/>
      <c r="F6" s="208"/>
      <c r="G6" s="207"/>
      <c r="H6" s="207"/>
      <c r="I6" s="207"/>
      <c r="J6" s="207"/>
      <c r="K6" s="207"/>
      <c r="L6" s="207"/>
      <c r="M6" s="207"/>
      <c r="N6" s="209"/>
    </row>
    <row r="7" spans="1:14" x14ac:dyDescent="0.25">
      <c r="A7" s="210" t="s">
        <v>33</v>
      </c>
      <c r="B7" s="207" t="s">
        <v>626</v>
      </c>
      <c r="C7" s="207"/>
      <c r="D7" s="207"/>
      <c r="E7" s="207"/>
      <c r="F7" s="208"/>
      <c r="G7" s="207"/>
      <c r="H7" s="207"/>
      <c r="I7" s="207"/>
      <c r="J7" s="207"/>
      <c r="K7" s="207"/>
      <c r="L7" s="207"/>
      <c r="M7" s="207"/>
      <c r="N7" s="209"/>
    </row>
    <row r="8" spans="1:14" ht="22.5" x14ac:dyDescent="0.25">
      <c r="A8" s="210" t="s">
        <v>172</v>
      </c>
      <c r="B8" s="212" t="s">
        <v>627</v>
      </c>
      <c r="C8" s="207"/>
      <c r="D8" s="207"/>
      <c r="E8" s="207"/>
      <c r="F8" s="208"/>
      <c r="G8" s="207"/>
      <c r="H8" s="207"/>
      <c r="I8" s="207"/>
      <c r="J8" s="207"/>
      <c r="K8" s="207"/>
      <c r="L8" s="207"/>
      <c r="M8" s="207"/>
      <c r="N8" s="209"/>
    </row>
    <row r="9" spans="1:14" x14ac:dyDescent="0.25">
      <c r="A9" s="210" t="s">
        <v>173</v>
      </c>
      <c r="B9" s="207" t="s">
        <v>628</v>
      </c>
      <c r="C9" s="207"/>
      <c r="D9" s="207"/>
      <c r="E9" s="207"/>
      <c r="F9" s="208"/>
      <c r="G9" s="207"/>
      <c r="H9" s="207"/>
      <c r="I9" s="207"/>
      <c r="J9" s="207"/>
      <c r="K9" s="207"/>
      <c r="L9" s="207"/>
      <c r="M9" s="207"/>
      <c r="N9" s="209"/>
    </row>
    <row r="10" spans="1:14" x14ac:dyDescent="0.25">
      <c r="A10" s="210" t="s">
        <v>34</v>
      </c>
      <c r="B10" s="211" t="s">
        <v>629</v>
      </c>
      <c r="C10" s="207"/>
      <c r="D10" s="207"/>
      <c r="E10" s="207"/>
      <c r="F10" s="208"/>
      <c r="G10" s="207"/>
      <c r="H10" s="207"/>
      <c r="I10" s="207"/>
      <c r="J10" s="207"/>
      <c r="K10" s="207"/>
      <c r="L10" s="207"/>
      <c r="M10" s="207"/>
      <c r="N10" s="209"/>
    </row>
    <row r="11" spans="1:14" x14ac:dyDescent="0.25">
      <c r="A11" s="210" t="s">
        <v>418</v>
      </c>
      <c r="B11" s="207" t="s">
        <v>630</v>
      </c>
      <c r="C11" s="207"/>
      <c r="D11" s="207"/>
      <c r="E11" s="207"/>
      <c r="F11" s="208"/>
      <c r="G11" s="207"/>
      <c r="H11" s="207"/>
      <c r="I11" s="207"/>
      <c r="J11" s="207"/>
      <c r="K11" s="207"/>
      <c r="L11" s="207"/>
      <c r="M11" s="207"/>
      <c r="N11" s="209"/>
    </row>
    <row r="12" spans="1:14" x14ac:dyDescent="0.25">
      <c r="A12" s="210" t="s">
        <v>631</v>
      </c>
      <c r="B12" s="207" t="s">
        <v>632</v>
      </c>
      <c r="C12" s="207"/>
      <c r="D12" s="207"/>
      <c r="E12" s="207"/>
      <c r="F12" s="208"/>
      <c r="G12" s="207"/>
      <c r="H12" s="207"/>
      <c r="I12" s="207"/>
      <c r="J12" s="207"/>
      <c r="K12" s="207"/>
      <c r="L12" s="207"/>
      <c r="M12" s="207"/>
      <c r="N12" s="209"/>
    </row>
    <row r="13" spans="1:14" x14ac:dyDescent="0.25">
      <c r="A13" s="210" t="s">
        <v>633</v>
      </c>
      <c r="B13" s="207" t="s">
        <v>634</v>
      </c>
      <c r="C13" s="207"/>
      <c r="D13" s="207"/>
      <c r="E13" s="207"/>
      <c r="F13" s="208"/>
      <c r="G13" s="207"/>
      <c r="H13" s="207"/>
      <c r="I13" s="207"/>
      <c r="J13" s="207"/>
      <c r="K13" s="207"/>
      <c r="L13" s="207"/>
      <c r="M13" s="207"/>
      <c r="N13" s="209"/>
    </row>
    <row r="14" spans="1:14" x14ac:dyDescent="0.25">
      <c r="A14" s="210" t="s">
        <v>635</v>
      </c>
      <c r="B14" s="207" t="s">
        <v>636</v>
      </c>
      <c r="C14" s="207"/>
      <c r="D14" s="207"/>
      <c r="E14" s="207"/>
      <c r="F14" s="208"/>
      <c r="G14" s="207"/>
      <c r="H14" s="207"/>
      <c r="I14" s="207"/>
      <c r="J14" s="207"/>
      <c r="K14" s="207"/>
      <c r="L14" s="207"/>
      <c r="M14" s="207"/>
      <c r="N14" s="209"/>
    </row>
    <row r="15" spans="1:14" x14ac:dyDescent="0.25">
      <c r="A15" s="210" t="s">
        <v>637</v>
      </c>
      <c r="B15" s="207" t="s">
        <v>638</v>
      </c>
      <c r="C15" s="207"/>
      <c r="D15" s="207"/>
      <c r="E15" s="207"/>
      <c r="F15" s="208"/>
      <c r="G15" s="207"/>
      <c r="H15" s="207"/>
      <c r="I15" s="207"/>
      <c r="J15" s="207"/>
      <c r="K15" s="207"/>
      <c r="L15" s="207"/>
      <c r="M15" s="207"/>
      <c r="N15" s="209"/>
    </row>
    <row r="16" spans="1:14" x14ac:dyDescent="0.25">
      <c r="A16" s="210" t="s">
        <v>639</v>
      </c>
      <c r="B16" s="207" t="s">
        <v>640</v>
      </c>
      <c r="C16" s="207"/>
      <c r="D16" s="207"/>
      <c r="E16" s="207"/>
      <c r="F16" s="208"/>
      <c r="G16" s="207"/>
      <c r="H16" s="207"/>
      <c r="I16" s="207"/>
      <c r="J16" s="207"/>
      <c r="K16" s="207"/>
      <c r="L16" s="207"/>
      <c r="M16" s="207"/>
      <c r="N16" s="209"/>
    </row>
    <row r="17" spans="1:14" x14ac:dyDescent="0.25">
      <c r="A17" s="205" t="s">
        <v>641</v>
      </c>
      <c r="B17" s="213" t="s">
        <v>642</v>
      </c>
      <c r="C17" s="207"/>
      <c r="D17" s="207"/>
      <c r="E17" s="207"/>
      <c r="F17" s="208"/>
      <c r="G17" s="207"/>
      <c r="H17" s="207"/>
      <c r="I17" s="207"/>
      <c r="J17" s="207"/>
      <c r="K17" s="207"/>
      <c r="L17" s="207"/>
      <c r="M17" s="207"/>
      <c r="N17" s="209"/>
    </row>
    <row r="18" spans="1:14" x14ac:dyDescent="0.25">
      <c r="A18" s="205">
        <v>2</v>
      </c>
      <c r="B18" s="206" t="s">
        <v>643</v>
      </c>
      <c r="C18" s="207"/>
      <c r="D18" s="207"/>
      <c r="E18" s="207"/>
      <c r="F18" s="208"/>
      <c r="G18" s="207"/>
      <c r="H18" s="207"/>
      <c r="I18" s="207"/>
      <c r="J18" s="207"/>
      <c r="K18" s="207"/>
      <c r="L18" s="207"/>
      <c r="M18" s="207"/>
      <c r="N18" s="209"/>
    </row>
    <row r="19" spans="1:14" x14ac:dyDescent="0.25">
      <c r="A19" s="210" t="s">
        <v>37</v>
      </c>
      <c r="B19" s="207" t="s">
        <v>644</v>
      </c>
      <c r="C19" s="207"/>
      <c r="D19" s="207"/>
      <c r="E19" s="207"/>
      <c r="F19" s="208"/>
      <c r="G19" s="207"/>
      <c r="H19" s="207"/>
      <c r="I19" s="207"/>
      <c r="J19" s="207"/>
      <c r="K19" s="207"/>
      <c r="L19" s="207"/>
      <c r="M19" s="207"/>
      <c r="N19" s="209"/>
    </row>
    <row r="20" spans="1:14" ht="23.25" x14ac:dyDescent="0.25">
      <c r="A20" s="210" t="s">
        <v>38</v>
      </c>
      <c r="B20" s="207" t="s">
        <v>401</v>
      </c>
      <c r="C20" s="207"/>
      <c r="D20" s="207"/>
      <c r="E20" s="207"/>
      <c r="F20" s="208"/>
      <c r="G20" s="207"/>
      <c r="H20" s="207"/>
      <c r="I20" s="207"/>
      <c r="J20" s="207"/>
      <c r="K20" s="207"/>
      <c r="L20" s="207"/>
      <c r="M20" s="207"/>
      <c r="N20" s="209"/>
    </row>
    <row r="21" spans="1:14" x14ac:dyDescent="0.25">
      <c r="A21" s="210" t="s">
        <v>72</v>
      </c>
      <c r="B21" s="207" t="s">
        <v>645</v>
      </c>
      <c r="C21" s="207"/>
      <c r="D21" s="207"/>
      <c r="E21" s="207"/>
      <c r="F21" s="208"/>
      <c r="G21" s="207"/>
      <c r="H21" s="207"/>
      <c r="I21" s="207"/>
      <c r="J21" s="207"/>
      <c r="K21" s="207"/>
      <c r="L21" s="207"/>
      <c r="M21" s="207"/>
      <c r="N21" s="209"/>
    </row>
    <row r="22" spans="1:14" x14ac:dyDescent="0.25">
      <c r="A22" s="210" t="s">
        <v>194</v>
      </c>
      <c r="B22" s="211" t="s">
        <v>646</v>
      </c>
      <c r="C22" s="207"/>
      <c r="D22" s="207"/>
      <c r="E22" s="207"/>
      <c r="F22" s="208"/>
      <c r="G22" s="207"/>
      <c r="H22" s="207"/>
      <c r="I22" s="207"/>
      <c r="J22" s="207"/>
      <c r="K22" s="207"/>
      <c r="L22" s="207"/>
      <c r="M22" s="207"/>
      <c r="N22" s="209"/>
    </row>
    <row r="23" spans="1:14" x14ac:dyDescent="0.25">
      <c r="A23" s="210" t="s">
        <v>39</v>
      </c>
      <c r="B23" s="207" t="s">
        <v>402</v>
      </c>
      <c r="C23" s="207"/>
      <c r="D23" s="207"/>
      <c r="E23" s="207"/>
      <c r="F23" s="208"/>
      <c r="G23" s="207"/>
      <c r="H23" s="207"/>
      <c r="I23" s="207"/>
      <c r="J23" s="207"/>
      <c r="K23" s="207"/>
      <c r="L23" s="207"/>
      <c r="M23" s="207"/>
      <c r="N23" s="209"/>
    </row>
    <row r="24" spans="1:14" x14ac:dyDescent="0.25">
      <c r="A24" s="210" t="s">
        <v>159</v>
      </c>
      <c r="B24" s="207" t="s">
        <v>403</v>
      </c>
      <c r="C24" s="207"/>
      <c r="D24" s="207"/>
      <c r="E24" s="207"/>
      <c r="F24" s="208"/>
      <c r="G24" s="207"/>
      <c r="H24" s="207"/>
      <c r="I24" s="207"/>
      <c r="J24" s="207"/>
      <c r="K24" s="207"/>
      <c r="L24" s="207"/>
      <c r="M24" s="207"/>
      <c r="N24" s="209"/>
    </row>
    <row r="25" spans="1:14" x14ac:dyDescent="0.25">
      <c r="A25" s="210" t="s">
        <v>647</v>
      </c>
      <c r="B25" s="207" t="s">
        <v>404</v>
      </c>
      <c r="C25" s="207"/>
      <c r="D25" s="207"/>
      <c r="E25" s="207"/>
      <c r="F25" s="208"/>
      <c r="G25" s="207"/>
      <c r="H25" s="207"/>
      <c r="I25" s="207"/>
      <c r="J25" s="207"/>
      <c r="K25" s="207"/>
      <c r="L25" s="207"/>
      <c r="M25" s="207"/>
      <c r="N25" s="209"/>
    </row>
    <row r="26" spans="1:14" x14ac:dyDescent="0.25">
      <c r="A26" s="210" t="s">
        <v>648</v>
      </c>
      <c r="B26" s="207" t="s">
        <v>649</v>
      </c>
      <c r="C26" s="207"/>
      <c r="D26" s="207"/>
      <c r="E26" s="207"/>
      <c r="F26" s="208"/>
      <c r="G26" s="207"/>
      <c r="H26" s="207"/>
      <c r="I26" s="207"/>
      <c r="J26" s="207"/>
      <c r="K26" s="207"/>
      <c r="L26" s="207"/>
      <c r="M26" s="207"/>
      <c r="N26" s="209"/>
    </row>
    <row r="27" spans="1:14" x14ac:dyDescent="0.25">
      <c r="A27" s="210" t="s">
        <v>650</v>
      </c>
      <c r="B27" s="207" t="s">
        <v>406</v>
      </c>
      <c r="C27" s="207"/>
      <c r="D27" s="207"/>
      <c r="E27" s="207"/>
      <c r="F27" s="208"/>
      <c r="G27" s="207"/>
      <c r="H27" s="207"/>
      <c r="I27" s="207"/>
      <c r="J27" s="207"/>
      <c r="K27" s="207"/>
      <c r="L27" s="207"/>
      <c r="M27" s="207"/>
      <c r="N27" s="209"/>
    </row>
    <row r="28" spans="1:14" ht="33.75" x14ac:dyDescent="0.25">
      <c r="A28" s="210" t="s">
        <v>651</v>
      </c>
      <c r="B28" s="211" t="s">
        <v>652</v>
      </c>
      <c r="C28" s="207"/>
      <c r="D28" s="207"/>
      <c r="E28" s="207"/>
      <c r="F28" s="208"/>
      <c r="G28" s="207"/>
      <c r="H28" s="207"/>
      <c r="I28" s="207"/>
      <c r="J28" s="207"/>
      <c r="K28" s="207"/>
      <c r="L28" s="207"/>
      <c r="M28" s="207"/>
      <c r="N28" s="209"/>
    </row>
    <row r="29" spans="1:14" x14ac:dyDescent="0.25">
      <c r="A29" s="205" t="s">
        <v>653</v>
      </c>
      <c r="B29" s="214" t="s">
        <v>654</v>
      </c>
      <c r="C29" s="207"/>
      <c r="D29" s="207"/>
      <c r="E29" s="207"/>
      <c r="F29" s="208"/>
      <c r="G29" s="207"/>
      <c r="H29" s="207"/>
      <c r="I29" s="207"/>
      <c r="J29" s="207"/>
      <c r="K29" s="207"/>
      <c r="L29" s="207"/>
      <c r="M29" s="207"/>
      <c r="N29" s="209"/>
    </row>
    <row r="30" spans="1:14" ht="13.5" customHeight="1" x14ac:dyDescent="0.25">
      <c r="A30" s="205" t="s">
        <v>41</v>
      </c>
      <c r="B30" s="214" t="s">
        <v>655</v>
      </c>
      <c r="C30" s="207"/>
      <c r="D30" s="207"/>
      <c r="E30" s="207"/>
      <c r="F30" s="208"/>
      <c r="G30" s="207"/>
      <c r="H30" s="207"/>
      <c r="I30" s="207"/>
      <c r="J30" s="207"/>
      <c r="K30" s="207"/>
      <c r="L30" s="207"/>
      <c r="M30" s="207"/>
      <c r="N30" s="209"/>
    </row>
    <row r="31" spans="1:14" x14ac:dyDescent="0.25">
      <c r="A31" s="205" t="s">
        <v>43</v>
      </c>
      <c r="B31" s="215" t="s">
        <v>656</v>
      </c>
      <c r="C31" s="207"/>
      <c r="D31" s="207"/>
      <c r="E31" s="207"/>
      <c r="F31" s="208"/>
      <c r="G31" s="207"/>
      <c r="H31" s="207"/>
      <c r="I31" s="207"/>
      <c r="J31" s="207"/>
      <c r="K31" s="207"/>
      <c r="L31" s="207"/>
      <c r="M31" s="207"/>
      <c r="N31" s="209"/>
    </row>
    <row r="32" spans="1:14" x14ac:dyDescent="0.25">
      <c r="A32" s="205" t="s">
        <v>56</v>
      </c>
      <c r="B32" s="216" t="s">
        <v>657</v>
      </c>
      <c r="C32" s="207"/>
      <c r="D32" s="207"/>
      <c r="E32" s="207"/>
      <c r="F32" s="208"/>
      <c r="G32" s="207"/>
      <c r="H32" s="207"/>
      <c r="I32" s="207"/>
      <c r="J32" s="207"/>
      <c r="K32" s="207"/>
      <c r="L32" s="207"/>
      <c r="M32" s="207"/>
      <c r="N32" s="209"/>
    </row>
    <row r="33" spans="1:14" x14ac:dyDescent="0.25">
      <c r="A33" s="205" t="s">
        <v>45</v>
      </c>
      <c r="B33" s="217" t="s">
        <v>312</v>
      </c>
      <c r="C33" s="207"/>
      <c r="D33" s="207"/>
      <c r="E33" s="207"/>
      <c r="F33" s="208"/>
      <c r="G33" s="207"/>
      <c r="H33" s="207"/>
      <c r="I33" s="207"/>
      <c r="J33" s="207"/>
      <c r="K33" s="207"/>
      <c r="L33" s="207"/>
      <c r="M33" s="207"/>
      <c r="N33" s="209"/>
    </row>
    <row r="34" spans="1:14" x14ac:dyDescent="0.25">
      <c r="A34" s="628" t="s">
        <v>658</v>
      </c>
      <c r="B34" s="628"/>
      <c r="C34" s="628"/>
      <c r="D34" s="628"/>
      <c r="E34" s="628"/>
      <c r="F34" s="628"/>
      <c r="G34" s="628"/>
      <c r="H34" s="628"/>
      <c r="I34" s="628"/>
      <c r="J34" s="628"/>
      <c r="K34" s="628"/>
      <c r="L34" s="628"/>
      <c r="M34" s="628"/>
      <c r="N34" s="628"/>
    </row>
  </sheetData>
  <mergeCells count="7">
    <mergeCell ref="A34:N34"/>
    <mergeCell ref="A1:N1"/>
    <mergeCell ref="A3:A4"/>
    <mergeCell ref="B3:B4"/>
    <mergeCell ref="C3:C4"/>
    <mergeCell ref="D3:M3"/>
    <mergeCell ref="N3:N4"/>
  </mergeCells>
  <pageMargins left="0.31496062992125984" right="0.11811023622047245" top="0.35433070866141736"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workbookViewId="0">
      <selection activeCell="A10" sqref="A10"/>
    </sheetView>
  </sheetViews>
  <sheetFormatPr defaultRowHeight="14.25" x14ac:dyDescent="0.2"/>
  <cols>
    <col min="1" max="1" width="127.140625" style="258" customWidth="1"/>
    <col min="2" max="16384" width="9.140625" style="258"/>
  </cols>
  <sheetData>
    <row r="1" spans="1:1" ht="16.5" x14ac:dyDescent="0.25">
      <c r="A1" s="257" t="s">
        <v>684</v>
      </c>
    </row>
    <row r="2" spans="1:1" ht="16.5" x14ac:dyDescent="0.25">
      <c r="A2" s="257" t="s">
        <v>689</v>
      </c>
    </row>
    <row r="3" spans="1:1" ht="16.5" x14ac:dyDescent="0.25">
      <c r="A3" s="257" t="s">
        <v>664</v>
      </c>
    </row>
    <row r="4" spans="1:1" ht="15.75" x14ac:dyDescent="0.25">
      <c r="A4" s="259"/>
    </row>
    <row r="5" spans="1:1" ht="15.75" x14ac:dyDescent="0.25">
      <c r="A5" s="259"/>
    </row>
    <row r="6" spans="1:1" ht="16.5" x14ac:dyDescent="0.25">
      <c r="A6" s="259" t="s">
        <v>690</v>
      </c>
    </row>
    <row r="7" spans="1:1" ht="15.75" x14ac:dyDescent="0.25">
      <c r="A7" s="259"/>
    </row>
    <row r="8" spans="1:1" ht="15.75" x14ac:dyDescent="0.25">
      <c r="A8" s="260"/>
    </row>
    <row r="9" spans="1:1" s="262" customFormat="1" ht="98.25" customHeight="1" x14ac:dyDescent="0.25">
      <c r="A9" s="261" t="s">
        <v>691</v>
      </c>
    </row>
    <row r="10" spans="1:1" ht="15.75" x14ac:dyDescent="0.25">
      <c r="A10" s="263"/>
    </row>
    <row r="11" spans="1:1" ht="31.5" x14ac:dyDescent="0.25">
      <c r="A11" s="263" t="s">
        <v>665</v>
      </c>
    </row>
    <row r="12" spans="1:1" ht="15.75" x14ac:dyDescent="0.25">
      <c r="A12" s="263" t="s">
        <v>666</v>
      </c>
    </row>
    <row r="13" spans="1:1" ht="15.75" x14ac:dyDescent="0.25">
      <c r="A13" s="263" t="s">
        <v>667</v>
      </c>
    </row>
    <row r="14" spans="1:1" ht="31.5" x14ac:dyDescent="0.25">
      <c r="A14" s="263" t="s">
        <v>668</v>
      </c>
    </row>
    <row r="15" spans="1:1" ht="31.5" x14ac:dyDescent="0.25">
      <c r="A15" s="263" t="s">
        <v>669</v>
      </c>
    </row>
    <row r="16" spans="1:1" ht="31.5" x14ac:dyDescent="0.25">
      <c r="A16" s="263" t="s">
        <v>670</v>
      </c>
    </row>
    <row r="17" spans="1:4" ht="15.75" x14ac:dyDescent="0.25">
      <c r="A17" s="263" t="s">
        <v>2</v>
      </c>
    </row>
    <row r="18" spans="1:4" ht="15.75" x14ac:dyDescent="0.25">
      <c r="A18" s="263"/>
    </row>
    <row r="19" spans="1:4" ht="15.75" x14ac:dyDescent="0.25">
      <c r="A19" s="263"/>
    </row>
    <row r="20" spans="1:4" ht="15.75" x14ac:dyDescent="0.25">
      <c r="A20" s="259"/>
    </row>
    <row r="21" spans="1:4" ht="15.75" x14ac:dyDescent="0.25">
      <c r="A21" s="263"/>
    </row>
    <row r="22" spans="1:4" ht="15.75" x14ac:dyDescent="0.25">
      <c r="D22" s="260"/>
    </row>
    <row r="23" spans="1:4" ht="15.75" x14ac:dyDescent="0.25">
      <c r="A23" s="259" t="s">
        <v>3</v>
      </c>
    </row>
    <row r="24" spans="1:4" ht="15.75" x14ac:dyDescent="0.25">
      <c r="A24" s="259" t="s">
        <v>683</v>
      </c>
    </row>
    <row r="25" spans="1:4" ht="15.75" x14ac:dyDescent="0.25">
      <c r="A25" s="259" t="s">
        <v>671</v>
      </c>
      <c r="B25" s="263"/>
    </row>
    <row r="31" spans="1:4" x14ac:dyDescent="0.2">
      <c r="A31" s="26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view="pageLayout" topLeftCell="A6" workbookViewId="0">
      <selection activeCell="D37" sqref="D37"/>
    </sheetView>
  </sheetViews>
  <sheetFormatPr defaultColWidth="9.140625" defaultRowHeight="14.25" x14ac:dyDescent="0.2"/>
  <cols>
    <col min="1" max="1" width="9.140625" style="9"/>
    <col min="2" max="2" width="41.5703125" style="9" customWidth="1"/>
    <col min="3" max="3" width="21" style="27" customWidth="1"/>
    <col min="4" max="4" width="22.140625" style="27" customWidth="1"/>
    <col min="5" max="5" width="16.85546875" style="8" bestFit="1" customWidth="1"/>
    <col min="6" max="6" width="16.85546875" style="9" bestFit="1" customWidth="1"/>
    <col min="7" max="16384" width="9.140625" style="9"/>
  </cols>
  <sheetData>
    <row r="1" spans="1:4" x14ac:dyDescent="0.2">
      <c r="A1" s="394" t="s">
        <v>154</v>
      </c>
      <c r="B1" s="394"/>
      <c r="C1" s="394"/>
      <c r="D1" s="394"/>
    </row>
    <row r="2" spans="1:4" x14ac:dyDescent="0.2">
      <c r="A2" s="10"/>
    </row>
    <row r="3" spans="1:4" x14ac:dyDescent="0.2">
      <c r="A3" s="12" t="s">
        <v>678</v>
      </c>
      <c r="B3" s="11"/>
      <c r="C3" s="396" t="s">
        <v>692</v>
      </c>
      <c r="D3" s="396"/>
    </row>
    <row r="4" spans="1:4" x14ac:dyDescent="0.2">
      <c r="A4" s="397" t="s">
        <v>4</v>
      </c>
      <c r="B4" s="397"/>
      <c r="C4" s="13"/>
      <c r="D4" s="14" t="s">
        <v>5</v>
      </c>
    </row>
    <row r="5" spans="1:4" x14ac:dyDescent="0.2">
      <c r="A5" s="398"/>
      <c r="B5" s="398"/>
      <c r="C5" s="13"/>
      <c r="D5" s="14"/>
    </row>
    <row r="6" spans="1:4" x14ac:dyDescent="0.2">
      <c r="A6" s="399" t="s">
        <v>6</v>
      </c>
      <c r="B6" s="399" t="s">
        <v>7</v>
      </c>
      <c r="C6" s="401" t="s">
        <v>8</v>
      </c>
      <c r="D6" s="401"/>
    </row>
    <row r="7" spans="1:4" x14ac:dyDescent="0.2">
      <c r="A7" s="399"/>
      <c r="B7" s="400"/>
      <c r="C7" s="34" t="s">
        <v>149</v>
      </c>
      <c r="D7" s="34" t="s">
        <v>286</v>
      </c>
    </row>
    <row r="8" spans="1:4" x14ac:dyDescent="0.2">
      <c r="A8" s="15" t="s">
        <v>9</v>
      </c>
      <c r="B8" s="19" t="s">
        <v>10</v>
      </c>
      <c r="C8" s="34">
        <v>1</v>
      </c>
      <c r="D8" s="94">
        <v>2</v>
      </c>
    </row>
    <row r="9" spans="1:4" x14ac:dyDescent="0.2">
      <c r="A9" s="18">
        <v>1</v>
      </c>
      <c r="B9" s="16" t="s">
        <v>243</v>
      </c>
      <c r="C9" s="17"/>
      <c r="D9" s="17"/>
    </row>
    <row r="10" spans="1:4" x14ac:dyDescent="0.2">
      <c r="A10" s="18" t="s">
        <v>11</v>
      </c>
      <c r="B10" s="16" t="s">
        <v>12</v>
      </c>
      <c r="C10" s="17"/>
      <c r="D10" s="17"/>
    </row>
    <row r="11" spans="1:4" ht="15" thickBot="1" x14ac:dyDescent="0.25">
      <c r="A11" s="95" t="s">
        <v>161</v>
      </c>
      <c r="B11" s="21" t="s">
        <v>244</v>
      </c>
      <c r="C11" s="321">
        <v>18226849.620000001</v>
      </c>
      <c r="D11" s="321">
        <v>18256661.820000008</v>
      </c>
    </row>
    <row r="12" spans="1:4" x14ac:dyDescent="0.2">
      <c r="A12" s="95" t="s">
        <v>162</v>
      </c>
      <c r="B12" s="21" t="s">
        <v>13</v>
      </c>
      <c r="C12" s="320">
        <v>74239984.120000005</v>
      </c>
      <c r="D12" s="320">
        <v>74239984.120000005</v>
      </c>
    </row>
    <row r="13" spans="1:4" x14ac:dyDescent="0.2">
      <c r="A13" s="95" t="s">
        <v>163</v>
      </c>
      <c r="B13" s="21" t="s">
        <v>62</v>
      </c>
      <c r="C13" s="320">
        <v>1421226.55</v>
      </c>
      <c r="D13" s="320">
        <v>1421226.55</v>
      </c>
    </row>
    <row r="14" spans="1:4" x14ac:dyDescent="0.2">
      <c r="A14" s="95" t="s">
        <v>164</v>
      </c>
      <c r="B14" s="21" t="s">
        <v>14</v>
      </c>
      <c r="C14" s="320">
        <v>2289899197</v>
      </c>
      <c r="D14" s="320">
        <v>2289899197</v>
      </c>
    </row>
    <row r="15" spans="1:4" x14ac:dyDescent="0.2">
      <c r="A15" s="95" t="s">
        <v>165</v>
      </c>
      <c r="B15" s="21" t="s">
        <v>63</v>
      </c>
      <c r="C15" s="323"/>
      <c r="D15" s="323"/>
    </row>
    <row r="16" spans="1:4" x14ac:dyDescent="0.2">
      <c r="A16" s="95" t="s">
        <v>166</v>
      </c>
      <c r="B16" s="21" t="s">
        <v>64</v>
      </c>
      <c r="C16" s="323">
        <v>215088205.34999999</v>
      </c>
      <c r="D16" s="320">
        <v>215088205.34999999</v>
      </c>
    </row>
    <row r="17" spans="1:4" x14ac:dyDescent="0.2">
      <c r="A17" s="95" t="s">
        <v>167</v>
      </c>
      <c r="B17" s="21" t="s">
        <v>15</v>
      </c>
      <c r="C17" s="323">
        <v>413898570</v>
      </c>
      <c r="D17" s="320">
        <v>413898570</v>
      </c>
    </row>
    <row r="18" spans="1:4" x14ac:dyDescent="0.2">
      <c r="A18" s="95" t="s">
        <v>168</v>
      </c>
      <c r="B18" s="21" t="s">
        <v>65</v>
      </c>
      <c r="C18" s="323"/>
      <c r="D18" s="323"/>
    </row>
    <row r="19" spans="1:4" ht="31.5" customHeight="1" x14ac:dyDescent="0.2">
      <c r="A19" s="33" t="s">
        <v>169</v>
      </c>
      <c r="B19" s="22" t="s">
        <v>66</v>
      </c>
      <c r="C19" s="323"/>
      <c r="D19" s="323"/>
    </row>
    <row r="20" spans="1:4" ht="15" thickBot="1" x14ac:dyDescent="0.25">
      <c r="A20" s="95" t="s">
        <v>170</v>
      </c>
      <c r="B20" s="21"/>
      <c r="C20" s="324"/>
      <c r="D20" s="324"/>
    </row>
    <row r="21" spans="1:4" ht="15" thickBot="1" x14ac:dyDescent="0.25">
      <c r="A21" s="18" t="s">
        <v>171</v>
      </c>
      <c r="B21" s="16" t="s">
        <v>16</v>
      </c>
      <c r="C21" s="325">
        <f>SUM(C11:C20)</f>
        <v>3012774032.6399999</v>
      </c>
      <c r="D21" s="325">
        <f>SUM(D11:D20)</f>
        <v>3012803844.8399997</v>
      </c>
    </row>
    <row r="22" spans="1:4" x14ac:dyDescent="0.2">
      <c r="A22" s="18" t="s">
        <v>33</v>
      </c>
      <c r="B22" s="16" t="s">
        <v>245</v>
      </c>
      <c r="C22" s="326"/>
      <c r="D22" s="326"/>
    </row>
    <row r="23" spans="1:4" ht="14.25" customHeight="1" x14ac:dyDescent="0.2">
      <c r="A23" s="95" t="s">
        <v>172</v>
      </c>
      <c r="B23" s="21" t="s">
        <v>17</v>
      </c>
      <c r="C23" s="371">
        <f>2914486959.61+146527944.37+28466521.74+157471532.33+15763783.08-776467600.37-132222994.04-25539047.1-139828368.15-13811283.08</f>
        <v>2174847448.3899999</v>
      </c>
      <c r="D23" s="320">
        <v>2174847448.3899999</v>
      </c>
    </row>
    <row r="24" spans="1:4" ht="14.25" customHeight="1" x14ac:dyDescent="0.2">
      <c r="A24" s="95" t="s">
        <v>173</v>
      </c>
      <c r="B24" s="21" t="s">
        <v>18</v>
      </c>
      <c r="C24" s="322"/>
      <c r="D24" s="323"/>
    </row>
    <row r="25" spans="1:4" ht="14.25" customHeight="1" x14ac:dyDescent="0.2">
      <c r="A25" s="95" t="s">
        <v>174</v>
      </c>
      <c r="B25" s="21" t="s">
        <v>67</v>
      </c>
      <c r="C25" s="322"/>
      <c r="D25" s="323"/>
    </row>
    <row r="26" spans="1:4" ht="14.25" customHeight="1" x14ac:dyDescent="0.2">
      <c r="A26" s="95" t="s">
        <v>175</v>
      </c>
      <c r="B26" s="21" t="s">
        <v>68</v>
      </c>
      <c r="C26" s="322"/>
      <c r="D26" s="323"/>
    </row>
    <row r="27" spans="1:4" ht="14.25" customHeight="1" x14ac:dyDescent="0.2">
      <c r="A27" s="95" t="s">
        <v>176</v>
      </c>
      <c r="B27" s="22" t="s">
        <v>69</v>
      </c>
      <c r="C27" s="322"/>
      <c r="D27" s="323"/>
    </row>
    <row r="28" spans="1:4" ht="14.25" customHeight="1" x14ac:dyDescent="0.2">
      <c r="A28" s="95" t="s">
        <v>177</v>
      </c>
      <c r="B28" s="21" t="s">
        <v>70</v>
      </c>
      <c r="C28" s="322"/>
      <c r="D28" s="323"/>
    </row>
    <row r="29" spans="1:4" ht="28.5" x14ac:dyDescent="0.2">
      <c r="A29" s="33" t="s">
        <v>178</v>
      </c>
      <c r="B29" s="48" t="s">
        <v>71</v>
      </c>
      <c r="C29" s="322">
        <v>0</v>
      </c>
      <c r="D29" s="323">
        <v>0</v>
      </c>
    </row>
    <row r="30" spans="1:4" ht="14.25" customHeight="1" x14ac:dyDescent="0.2">
      <c r="A30" s="95" t="s">
        <v>179</v>
      </c>
      <c r="B30" s="21" t="s">
        <v>278</v>
      </c>
      <c r="C30" s="322">
        <v>0</v>
      </c>
      <c r="D30" s="323">
        <v>0</v>
      </c>
    </row>
    <row r="31" spans="1:4" x14ac:dyDescent="0.2">
      <c r="A31" s="95" t="s">
        <v>180</v>
      </c>
      <c r="B31" s="21" t="s">
        <v>685</v>
      </c>
      <c r="C31" s="320">
        <v>191192399.97</v>
      </c>
      <c r="D31" s="320">
        <v>191192399.97</v>
      </c>
    </row>
    <row r="32" spans="1:4" ht="15" thickBot="1" x14ac:dyDescent="0.25">
      <c r="A32" s="18" t="s">
        <v>181</v>
      </c>
      <c r="B32" s="16" t="s">
        <v>19</v>
      </c>
      <c r="C32" s="325">
        <f>SUM(C23:C31)</f>
        <v>2366039848.3599997</v>
      </c>
      <c r="D32" s="325">
        <f>SUM(D23:D31)</f>
        <v>2366039848.3599997</v>
      </c>
    </row>
    <row r="33" spans="1:6" ht="15" thickBot="1" x14ac:dyDescent="0.25">
      <c r="A33" s="18" t="s">
        <v>34</v>
      </c>
      <c r="B33" s="16" t="s">
        <v>20</v>
      </c>
      <c r="C33" s="325">
        <f>+C21+C32</f>
        <v>5378813881</v>
      </c>
      <c r="D33" s="325">
        <f>+D21+D32</f>
        <v>5378843693.1999989</v>
      </c>
      <c r="F33" s="116"/>
    </row>
    <row r="34" spans="1:6" x14ac:dyDescent="0.2">
      <c r="A34" s="18">
        <v>2</v>
      </c>
      <c r="B34" s="106" t="s">
        <v>246</v>
      </c>
      <c r="C34" s="326"/>
      <c r="D34" s="326"/>
      <c r="F34" s="116"/>
    </row>
    <row r="35" spans="1:6" x14ac:dyDescent="0.2">
      <c r="A35" s="18" t="s">
        <v>37</v>
      </c>
      <c r="B35" s="16" t="s">
        <v>21</v>
      </c>
      <c r="C35" s="327"/>
      <c r="D35" s="327"/>
      <c r="F35" s="23"/>
    </row>
    <row r="36" spans="1:6" x14ac:dyDescent="0.2">
      <c r="A36" s="15" t="s">
        <v>72</v>
      </c>
      <c r="B36" s="16" t="s">
        <v>22</v>
      </c>
      <c r="C36" s="326"/>
      <c r="D36" s="326"/>
    </row>
    <row r="37" spans="1:6" x14ac:dyDescent="0.2">
      <c r="A37" s="20" t="s">
        <v>182</v>
      </c>
      <c r="B37" s="21" t="s">
        <v>23</v>
      </c>
      <c r="C37" s="372">
        <v>131452377.06999999</v>
      </c>
      <c r="D37" s="323">
        <v>134197377.06999999</v>
      </c>
    </row>
    <row r="38" spans="1:6" x14ac:dyDescent="0.2">
      <c r="A38" s="20" t="s">
        <v>183</v>
      </c>
      <c r="B38" s="21" t="s">
        <v>24</v>
      </c>
      <c r="C38" s="328">
        <v>19025496.350000001</v>
      </c>
      <c r="D38" s="328">
        <v>19025496.350000001</v>
      </c>
    </row>
    <row r="39" spans="1:6" x14ac:dyDescent="0.2">
      <c r="A39" s="20" t="s">
        <v>184</v>
      </c>
      <c r="B39" s="21" t="s">
        <v>73</v>
      </c>
      <c r="C39" s="329">
        <v>41742576.379999995</v>
      </c>
      <c r="D39" s="329">
        <v>41080868.119999997</v>
      </c>
    </row>
    <row r="40" spans="1:6" ht="15.75" x14ac:dyDescent="0.25">
      <c r="A40" s="20" t="s">
        <v>185</v>
      </c>
      <c r="B40" s="21" t="s">
        <v>74</v>
      </c>
      <c r="C40" s="330">
        <v>763522.64999999991</v>
      </c>
      <c r="D40" s="377">
        <v>146230.72999999998</v>
      </c>
    </row>
    <row r="41" spans="1:6" x14ac:dyDescent="0.2">
      <c r="A41" s="20" t="s">
        <v>186</v>
      </c>
      <c r="B41" s="21" t="s">
        <v>247</v>
      </c>
      <c r="C41" s="328">
        <v>64000000</v>
      </c>
      <c r="D41" s="328">
        <v>64000000</v>
      </c>
    </row>
    <row r="42" spans="1:6" x14ac:dyDescent="0.2">
      <c r="A42" s="20" t="s">
        <v>187</v>
      </c>
      <c r="B42" s="21" t="s">
        <v>156</v>
      </c>
      <c r="C42" s="328">
        <v>1193531781.27</v>
      </c>
      <c r="D42" s="328">
        <v>1193531781.27</v>
      </c>
    </row>
    <row r="43" spans="1:6" x14ac:dyDescent="0.2">
      <c r="A43" s="20" t="s">
        <v>188</v>
      </c>
      <c r="B43" s="21" t="s">
        <v>157</v>
      </c>
      <c r="C43" s="328">
        <v>52239547.799999997</v>
      </c>
      <c r="D43" s="328">
        <v>52239547.799999997</v>
      </c>
    </row>
    <row r="44" spans="1:6" x14ac:dyDescent="0.2">
      <c r="A44" s="20" t="s">
        <v>189</v>
      </c>
      <c r="B44" s="21" t="s">
        <v>158</v>
      </c>
      <c r="C44" s="323"/>
      <c r="D44" s="323"/>
    </row>
    <row r="45" spans="1:6" x14ac:dyDescent="0.2">
      <c r="A45" s="20" t="s">
        <v>190</v>
      </c>
      <c r="B45" s="11" t="s">
        <v>75</v>
      </c>
      <c r="C45" s="323"/>
      <c r="D45" s="323"/>
    </row>
    <row r="46" spans="1:6" x14ac:dyDescent="0.2">
      <c r="A46" s="20" t="s">
        <v>191</v>
      </c>
      <c r="B46" s="21" t="s">
        <v>76</v>
      </c>
      <c r="C46" s="329">
        <v>1154368000</v>
      </c>
      <c r="D46" s="329">
        <v>1154368000</v>
      </c>
    </row>
    <row r="47" spans="1:6" s="50" customFormat="1" ht="42.75" x14ac:dyDescent="0.25">
      <c r="A47" s="47" t="s">
        <v>192</v>
      </c>
      <c r="B47" s="22" t="s">
        <v>248</v>
      </c>
      <c r="C47" s="323"/>
      <c r="D47" s="323"/>
      <c r="E47" s="49"/>
    </row>
    <row r="48" spans="1:6" x14ac:dyDescent="0.2">
      <c r="A48" s="20" t="s">
        <v>193</v>
      </c>
      <c r="B48" s="21"/>
      <c r="C48" s="323"/>
      <c r="D48" s="323"/>
    </row>
    <row r="49" spans="1:4" ht="15" thickBot="1" x14ac:dyDescent="0.25">
      <c r="A49" s="15" t="s">
        <v>160</v>
      </c>
      <c r="B49" s="16" t="s">
        <v>25</v>
      </c>
      <c r="C49" s="331">
        <f>SUM(C37:C48)</f>
        <v>2657123301.52</v>
      </c>
      <c r="D49" s="331">
        <f>+D37+D38+D39+D40+D41+D42+D43+D44+D45+D46+D47+D48</f>
        <v>2658589301.3400002</v>
      </c>
    </row>
    <row r="50" spans="1:4" x14ac:dyDescent="0.2">
      <c r="A50" s="18" t="s">
        <v>194</v>
      </c>
      <c r="B50" s="16" t="s">
        <v>26</v>
      </c>
      <c r="C50" s="326"/>
      <c r="D50" s="326"/>
    </row>
    <row r="51" spans="1:4" x14ac:dyDescent="0.2">
      <c r="A51" s="95" t="s">
        <v>195</v>
      </c>
      <c r="B51" s="21" t="s">
        <v>27</v>
      </c>
      <c r="C51" s="323"/>
      <c r="D51" s="323"/>
    </row>
    <row r="52" spans="1:4" x14ac:dyDescent="0.2">
      <c r="A52" s="95" t="s">
        <v>196</v>
      </c>
      <c r="B52" s="11" t="s">
        <v>75</v>
      </c>
      <c r="C52" s="323"/>
      <c r="D52" s="323"/>
    </row>
    <row r="53" spans="1:4" x14ac:dyDescent="0.2">
      <c r="A53" s="95" t="s">
        <v>197</v>
      </c>
      <c r="B53" s="21" t="s">
        <v>77</v>
      </c>
      <c r="C53" s="323"/>
      <c r="D53" s="323"/>
    </row>
    <row r="54" spans="1:4" x14ac:dyDescent="0.2">
      <c r="A54" s="95" t="s">
        <v>198</v>
      </c>
      <c r="B54" s="21" t="s">
        <v>249</v>
      </c>
      <c r="C54" s="323"/>
      <c r="D54" s="323"/>
    </row>
    <row r="55" spans="1:4" x14ac:dyDescent="0.2">
      <c r="A55" s="95" t="s">
        <v>199</v>
      </c>
      <c r="B55" s="21"/>
      <c r="C55" s="323"/>
      <c r="D55" s="323"/>
    </row>
    <row r="56" spans="1:4" ht="15" thickBot="1" x14ac:dyDescent="0.25">
      <c r="A56" s="18" t="s">
        <v>200</v>
      </c>
      <c r="B56" s="16" t="s">
        <v>78</v>
      </c>
      <c r="C56" s="332">
        <f>SUM(C51:C55)</f>
        <v>0</v>
      </c>
      <c r="D56" s="332">
        <f>SUM(D51:D55)</f>
        <v>0</v>
      </c>
    </row>
    <row r="57" spans="1:4" ht="15" thickBot="1" x14ac:dyDescent="0.25">
      <c r="A57" s="18" t="s">
        <v>38</v>
      </c>
      <c r="B57" s="16" t="s">
        <v>28</v>
      </c>
      <c r="C57" s="325">
        <f>+C56+C49</f>
        <v>2657123301.52</v>
      </c>
      <c r="D57" s="325">
        <f>+D56+D49</f>
        <v>2658589301.3400002</v>
      </c>
    </row>
    <row r="58" spans="1:4" x14ac:dyDescent="0.2">
      <c r="A58" s="18" t="s">
        <v>39</v>
      </c>
      <c r="B58" s="16" t="s">
        <v>250</v>
      </c>
      <c r="C58" s="333"/>
      <c r="D58" s="333"/>
    </row>
    <row r="59" spans="1:4" x14ac:dyDescent="0.2">
      <c r="A59" s="95" t="s">
        <v>201</v>
      </c>
      <c r="B59" s="21" t="s">
        <v>81</v>
      </c>
      <c r="C59" s="334"/>
      <c r="D59" s="334"/>
    </row>
    <row r="60" spans="1:4" x14ac:dyDescent="0.2">
      <c r="A60" s="95" t="s">
        <v>202</v>
      </c>
      <c r="B60" s="21" t="s">
        <v>80</v>
      </c>
      <c r="C60" s="335">
        <v>2899999100</v>
      </c>
      <c r="D60" s="335">
        <v>2899999100</v>
      </c>
    </row>
    <row r="61" spans="1:4" x14ac:dyDescent="0.2">
      <c r="A61" s="95" t="s">
        <v>203</v>
      </c>
      <c r="B61" s="21" t="s">
        <v>79</v>
      </c>
      <c r="C61" s="323"/>
      <c r="D61" s="323"/>
    </row>
    <row r="62" spans="1:4" x14ac:dyDescent="0.2">
      <c r="A62" s="95" t="s">
        <v>204</v>
      </c>
      <c r="B62" s="21" t="s">
        <v>29</v>
      </c>
      <c r="C62" s="323"/>
      <c r="D62" s="323"/>
    </row>
    <row r="63" spans="1:4" x14ac:dyDescent="0.2">
      <c r="A63" s="95" t="s">
        <v>205</v>
      </c>
      <c r="B63" s="21" t="s">
        <v>30</v>
      </c>
      <c r="C63" s="335">
        <v>509998500</v>
      </c>
      <c r="D63" s="335">
        <v>509998500</v>
      </c>
    </row>
    <row r="64" spans="1:4" x14ac:dyDescent="0.2">
      <c r="A64" s="95" t="s">
        <v>206</v>
      </c>
      <c r="B64" s="21" t="s">
        <v>82</v>
      </c>
      <c r="C64" s="323"/>
      <c r="D64" s="323"/>
    </row>
    <row r="65" spans="1:7" x14ac:dyDescent="0.2">
      <c r="A65" s="95" t="s">
        <v>207</v>
      </c>
      <c r="B65" s="21" t="s">
        <v>83</v>
      </c>
      <c r="C65" s="323"/>
      <c r="D65" s="323"/>
    </row>
    <row r="66" spans="1:7" x14ac:dyDescent="0.2">
      <c r="A66" s="95" t="s">
        <v>208</v>
      </c>
      <c r="B66" s="21" t="s">
        <v>87</v>
      </c>
      <c r="C66" s="335">
        <v>138023400</v>
      </c>
      <c r="D66" s="334">
        <v>138023400</v>
      </c>
    </row>
    <row r="67" spans="1:7" x14ac:dyDescent="0.2">
      <c r="A67" s="95" t="s">
        <v>84</v>
      </c>
      <c r="B67" s="21" t="s">
        <v>50</v>
      </c>
      <c r="C67" s="335">
        <v>-826330420.51999998</v>
      </c>
      <c r="D67" s="334">
        <v>-827766608.13999999</v>
      </c>
    </row>
    <row r="68" spans="1:7" ht="15" thickBot="1" x14ac:dyDescent="0.25">
      <c r="A68" s="95" t="s">
        <v>85</v>
      </c>
      <c r="B68" s="21"/>
      <c r="C68" s="324"/>
      <c r="D68" s="336"/>
    </row>
    <row r="69" spans="1:7" ht="15" thickBot="1" x14ac:dyDescent="0.25">
      <c r="A69" s="18" t="s">
        <v>86</v>
      </c>
      <c r="B69" s="16" t="s">
        <v>88</v>
      </c>
      <c r="C69" s="325">
        <f>SUM(C59:C68)</f>
        <v>2721690579.48</v>
      </c>
      <c r="D69" s="325">
        <f>SUM(D59:D68)</f>
        <v>2720254391.8600001</v>
      </c>
    </row>
    <row r="70" spans="1:7" ht="15" thickBot="1" x14ac:dyDescent="0.25">
      <c r="A70" s="18" t="s">
        <v>159</v>
      </c>
      <c r="B70" s="24" t="s">
        <v>246</v>
      </c>
      <c r="C70" s="325">
        <f>+C69+C57</f>
        <v>5378813881</v>
      </c>
      <c r="D70" s="325">
        <f>+D69+D57</f>
        <v>5378843693.2000008</v>
      </c>
      <c r="F70" s="8"/>
    </row>
    <row r="71" spans="1:7" x14ac:dyDescent="0.2">
      <c r="A71" s="10"/>
      <c r="B71" s="54"/>
      <c r="C71" s="55">
        <f>+C70-C33</f>
        <v>0</v>
      </c>
      <c r="D71" s="312">
        <f>+D70-D33</f>
        <v>0</v>
      </c>
      <c r="F71" s="8"/>
    </row>
    <row r="72" spans="1:7" x14ac:dyDescent="0.2">
      <c r="A72" s="10"/>
      <c r="B72" s="25"/>
      <c r="C72" s="26"/>
      <c r="D72" s="26"/>
      <c r="F72" s="116"/>
      <c r="G72" s="116"/>
    </row>
    <row r="73" spans="1:7" x14ac:dyDescent="0.2">
      <c r="A73" s="10"/>
      <c r="B73" s="395" t="s">
        <v>679</v>
      </c>
      <c r="C73" s="395"/>
      <c r="D73" s="395"/>
    </row>
    <row r="74" spans="1:7" x14ac:dyDescent="0.2">
      <c r="A74" s="10"/>
      <c r="B74" s="25"/>
      <c r="C74" s="26"/>
      <c r="D74" s="26"/>
    </row>
    <row r="75" spans="1:7" x14ac:dyDescent="0.2">
      <c r="A75" s="10"/>
      <c r="B75" s="395" t="s">
        <v>209</v>
      </c>
      <c r="C75" s="395"/>
      <c r="D75" s="395"/>
    </row>
    <row r="82" spans="2:2" x14ac:dyDescent="0.2">
      <c r="B82" s="114"/>
    </row>
  </sheetData>
  <mergeCells count="9">
    <mergeCell ref="A1:D1"/>
    <mergeCell ref="B73:D73"/>
    <mergeCell ref="B75:D75"/>
    <mergeCell ref="C3:D3"/>
    <mergeCell ref="A4:B4"/>
    <mergeCell ref="A5:B5"/>
    <mergeCell ref="A6:A7"/>
    <mergeCell ref="B6:B7"/>
    <mergeCell ref="C6:D6"/>
  </mergeCells>
  <pageMargins left="0.7" right="0.57999999999999996"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showWhiteSpace="0" view="pageLayout" workbookViewId="0">
      <selection activeCell="D17" sqref="D17"/>
    </sheetView>
  </sheetViews>
  <sheetFormatPr defaultColWidth="9.140625" defaultRowHeight="14.25" x14ac:dyDescent="0.2"/>
  <cols>
    <col min="1" max="1" width="7.42578125" style="9" customWidth="1"/>
    <col min="2" max="2" width="9.140625" style="9"/>
    <col min="3" max="3" width="38.7109375" style="9" customWidth="1"/>
    <col min="4" max="4" width="18.28515625" style="9" bestFit="1" customWidth="1"/>
    <col min="5" max="5" width="22.140625" style="27" bestFit="1" customWidth="1"/>
    <col min="6" max="6" width="15.42578125" style="9" customWidth="1"/>
    <col min="7" max="7" width="12.7109375" style="9" bestFit="1" customWidth="1"/>
    <col min="8" max="8" width="11.28515625" style="9" bestFit="1" customWidth="1"/>
    <col min="9" max="16384" width="9.140625" style="9"/>
  </cols>
  <sheetData>
    <row r="1" spans="1:7" ht="15" customHeight="1" x14ac:dyDescent="0.2">
      <c r="A1" s="414" t="s">
        <v>155</v>
      </c>
      <c r="B1" s="414"/>
      <c r="C1" s="414"/>
      <c r="D1" s="414"/>
      <c r="E1" s="414"/>
      <c r="F1" s="25"/>
      <c r="G1" s="25"/>
    </row>
    <row r="2" spans="1:7" ht="15" customHeight="1" x14ac:dyDescent="0.2">
      <c r="A2" s="28"/>
      <c r="B2" s="25"/>
      <c r="C2" s="409" t="str">
        <f>+blanc!C3</f>
        <v>2023 îíû 12 ñàðûí 31 ºäºð</v>
      </c>
      <c r="D2" s="409"/>
      <c r="E2" s="409"/>
      <c r="F2" s="25"/>
      <c r="G2" s="25"/>
    </row>
    <row r="3" spans="1:7" x14ac:dyDescent="0.2">
      <c r="A3" s="96" t="str">
        <f>+blanc!A3</f>
        <v>"Монгол шилтгээн" ХК</v>
      </c>
      <c r="B3" s="96"/>
      <c r="C3" s="96"/>
      <c r="D3" s="29"/>
      <c r="F3" s="25"/>
      <c r="G3" s="25"/>
    </row>
    <row r="4" spans="1:7" x14ac:dyDescent="0.2">
      <c r="A4" s="395" t="s">
        <v>4</v>
      </c>
      <c r="B4" s="395"/>
      <c r="C4" s="395"/>
      <c r="D4" s="30"/>
      <c r="E4" s="111"/>
      <c r="F4" s="31"/>
      <c r="G4" s="25"/>
    </row>
    <row r="5" spans="1:7" x14ac:dyDescent="0.2">
      <c r="A5" s="28"/>
      <c r="B5" s="25"/>
      <c r="D5" s="97"/>
      <c r="E5" s="112"/>
      <c r="F5" s="31"/>
      <c r="G5" s="25"/>
    </row>
    <row r="6" spans="1:7" x14ac:dyDescent="0.2">
      <c r="A6" s="408" t="s">
        <v>6</v>
      </c>
      <c r="B6" s="399" t="s">
        <v>31</v>
      </c>
      <c r="C6" s="399"/>
      <c r="D6" s="410" t="s">
        <v>32</v>
      </c>
      <c r="E6" s="412" t="s">
        <v>231</v>
      </c>
      <c r="F6" s="31"/>
      <c r="G6" s="25"/>
    </row>
    <row r="7" spans="1:7" x14ac:dyDescent="0.2">
      <c r="A7" s="408"/>
      <c r="B7" s="399"/>
      <c r="C7" s="399"/>
      <c r="D7" s="411"/>
      <c r="E7" s="413"/>
      <c r="F7" s="31"/>
      <c r="G7" s="25"/>
    </row>
    <row r="8" spans="1:7" x14ac:dyDescent="0.2">
      <c r="A8" s="32" t="s">
        <v>89</v>
      </c>
      <c r="B8" s="415" t="s">
        <v>91</v>
      </c>
      <c r="C8" s="415"/>
      <c r="D8" s="327">
        <v>96784909.079999998</v>
      </c>
      <c r="E8" s="337">
        <v>114087866.36</v>
      </c>
      <c r="F8" s="109"/>
      <c r="G8" s="25"/>
    </row>
    <row r="9" spans="1:7" ht="15" customHeight="1" x14ac:dyDescent="0.2">
      <c r="A9" s="33" t="s">
        <v>36</v>
      </c>
      <c r="B9" s="402" t="s">
        <v>90</v>
      </c>
      <c r="C9" s="403"/>
      <c r="D9" s="338"/>
      <c r="E9" s="314"/>
      <c r="F9" s="25"/>
      <c r="G9" s="25"/>
    </row>
    <row r="10" spans="1:7" ht="15" customHeight="1" x14ac:dyDescent="0.2">
      <c r="A10" s="32" t="s">
        <v>41</v>
      </c>
      <c r="B10" s="404" t="s">
        <v>211</v>
      </c>
      <c r="C10" s="405"/>
      <c r="D10" s="338">
        <f>+D8-D9</f>
        <v>96784909.079999998</v>
      </c>
      <c r="E10" s="327">
        <f>+E8-E9</f>
        <v>114087866.36</v>
      </c>
      <c r="F10" s="25"/>
      <c r="G10" s="25"/>
    </row>
    <row r="11" spans="1:7" ht="15" customHeight="1" x14ac:dyDescent="0.2">
      <c r="A11" s="33" t="s">
        <v>45</v>
      </c>
      <c r="B11" s="402" t="s">
        <v>92</v>
      </c>
      <c r="C11" s="403"/>
      <c r="D11" s="338"/>
      <c r="E11" s="337"/>
      <c r="F11" s="25"/>
      <c r="G11" s="25"/>
    </row>
    <row r="12" spans="1:7" x14ac:dyDescent="0.2">
      <c r="A12" s="33" t="s">
        <v>47</v>
      </c>
      <c r="B12" s="416" t="s">
        <v>212</v>
      </c>
      <c r="C12" s="416"/>
      <c r="D12" s="337"/>
      <c r="E12" s="337"/>
      <c r="F12" s="25"/>
      <c r="G12" s="25"/>
    </row>
    <row r="13" spans="1:7" x14ac:dyDescent="0.2">
      <c r="A13" s="33" t="s">
        <v>48</v>
      </c>
      <c r="B13" s="416" t="s">
        <v>40</v>
      </c>
      <c r="C13" s="416"/>
      <c r="D13" s="339"/>
      <c r="E13" s="340"/>
      <c r="F13" s="25"/>
      <c r="G13" s="25"/>
    </row>
    <row r="14" spans="1:7" x14ac:dyDescent="0.2">
      <c r="A14" s="33" t="s">
        <v>93</v>
      </c>
      <c r="B14" s="417" t="s">
        <v>112</v>
      </c>
      <c r="C14" s="417"/>
      <c r="D14" s="341"/>
      <c r="E14" s="341"/>
      <c r="F14" s="25"/>
      <c r="G14" s="25"/>
    </row>
    <row r="15" spans="1:7" x14ac:dyDescent="0.2">
      <c r="A15" s="33" t="s">
        <v>94</v>
      </c>
      <c r="B15" s="406" t="s">
        <v>113</v>
      </c>
      <c r="C15" s="407"/>
      <c r="D15" s="341"/>
      <c r="E15" s="341"/>
      <c r="F15" s="25"/>
      <c r="G15" s="25"/>
    </row>
    <row r="16" spans="1:7" ht="15" customHeight="1" x14ac:dyDescent="0.2">
      <c r="A16" s="33" t="s">
        <v>95</v>
      </c>
      <c r="B16" s="402" t="s">
        <v>114</v>
      </c>
      <c r="C16" s="403"/>
      <c r="D16" s="342"/>
      <c r="E16" s="343"/>
      <c r="F16" s="25"/>
      <c r="G16" s="25"/>
    </row>
    <row r="17" spans="1:8" ht="15" customHeight="1" x14ac:dyDescent="0.2">
      <c r="A17" s="33" t="s">
        <v>96</v>
      </c>
      <c r="B17" s="402" t="s">
        <v>153</v>
      </c>
      <c r="C17" s="403"/>
      <c r="D17" s="338">
        <v>98789862.010000005</v>
      </c>
      <c r="E17" s="343">
        <v>115524053.975455</v>
      </c>
      <c r="F17" s="25"/>
      <c r="G17" s="25"/>
    </row>
    <row r="18" spans="1:8" x14ac:dyDescent="0.2">
      <c r="A18" s="33" t="s">
        <v>97</v>
      </c>
      <c r="B18" s="418" t="s">
        <v>115</v>
      </c>
      <c r="C18" s="419"/>
      <c r="D18" s="338"/>
      <c r="E18" s="344"/>
      <c r="F18" s="25"/>
      <c r="G18" s="25"/>
    </row>
    <row r="19" spans="1:8" ht="15" customHeight="1" x14ac:dyDescent="0.2">
      <c r="A19" s="33" t="s">
        <v>98</v>
      </c>
      <c r="B19" s="402" t="s">
        <v>35</v>
      </c>
      <c r="C19" s="403"/>
      <c r="D19" s="338"/>
      <c r="E19" s="310"/>
      <c r="F19" s="25"/>
      <c r="G19" s="25"/>
    </row>
    <row r="20" spans="1:8" ht="15" customHeight="1" x14ac:dyDescent="0.2">
      <c r="A20" s="33" t="s">
        <v>99</v>
      </c>
      <c r="B20" s="402" t="s">
        <v>116</v>
      </c>
      <c r="C20" s="403"/>
      <c r="D20" s="338"/>
      <c r="E20" s="310"/>
      <c r="F20" s="35"/>
      <c r="G20" s="25"/>
    </row>
    <row r="21" spans="1:8" ht="15" customHeight="1" x14ac:dyDescent="0.2">
      <c r="A21" s="33" t="s">
        <v>100</v>
      </c>
      <c r="B21" s="402" t="s">
        <v>117</v>
      </c>
      <c r="C21" s="403"/>
      <c r="D21" s="338"/>
      <c r="E21" s="310"/>
      <c r="F21" s="25"/>
      <c r="G21" s="25"/>
    </row>
    <row r="22" spans="1:8" x14ac:dyDescent="0.2">
      <c r="A22" s="33" t="s">
        <v>101</v>
      </c>
      <c r="B22" s="418" t="s">
        <v>118</v>
      </c>
      <c r="C22" s="419"/>
      <c r="D22" s="338"/>
      <c r="E22" s="310"/>
      <c r="F22" s="25"/>
      <c r="G22" s="31"/>
    </row>
    <row r="23" spans="1:8" x14ac:dyDescent="0.2">
      <c r="A23" s="33" t="s">
        <v>102</v>
      </c>
      <c r="B23" s="418" t="s">
        <v>213</v>
      </c>
      <c r="C23" s="419"/>
      <c r="D23" s="338"/>
      <c r="E23" s="310"/>
      <c r="F23" s="25"/>
      <c r="G23" s="25"/>
    </row>
    <row r="24" spans="1:8" ht="15" customHeight="1" x14ac:dyDescent="0.2">
      <c r="A24" s="33" t="s">
        <v>103</v>
      </c>
      <c r="B24" s="402" t="s">
        <v>119</v>
      </c>
      <c r="C24" s="403"/>
      <c r="D24" s="338"/>
      <c r="E24" s="310"/>
      <c r="F24" s="35"/>
      <c r="G24" s="25"/>
    </row>
    <row r="25" spans="1:8" s="52" customFormat="1" ht="15" customHeight="1" x14ac:dyDescent="0.25">
      <c r="A25" s="32" t="s">
        <v>104</v>
      </c>
      <c r="B25" s="404" t="s">
        <v>42</v>
      </c>
      <c r="C25" s="405"/>
      <c r="D25" s="313">
        <f>+D10-D16-D17-D18-D19+D20+D12+D15</f>
        <v>-2004952.9300000072</v>
      </c>
      <c r="E25" s="313">
        <f>+E10-E16-E17-E18-E19+E20+E12+E15</f>
        <v>-1436187.6154550016</v>
      </c>
      <c r="F25" s="53"/>
      <c r="G25" s="51"/>
    </row>
    <row r="26" spans="1:8" ht="15" customHeight="1" x14ac:dyDescent="0.2">
      <c r="A26" s="33" t="s">
        <v>105</v>
      </c>
      <c r="B26" s="402" t="s">
        <v>44</v>
      </c>
      <c r="C26" s="403"/>
      <c r="D26" s="338">
        <v>0</v>
      </c>
      <c r="E26" s="310">
        <v>0</v>
      </c>
      <c r="F26" s="109"/>
      <c r="G26" s="109"/>
    </row>
    <row r="27" spans="1:8" s="52" customFormat="1" ht="15" customHeight="1" x14ac:dyDescent="0.25">
      <c r="A27" s="32" t="s">
        <v>106</v>
      </c>
      <c r="B27" s="404" t="s">
        <v>46</v>
      </c>
      <c r="C27" s="405"/>
      <c r="D27" s="345">
        <f>+D25-D26</f>
        <v>-2004952.9300000072</v>
      </c>
      <c r="E27" s="311">
        <f>+E25-E26</f>
        <v>-1436187.6154550016</v>
      </c>
      <c r="F27" s="227"/>
      <c r="G27" s="53"/>
    </row>
    <row r="28" spans="1:8" s="52" customFormat="1" ht="29.25" customHeight="1" x14ac:dyDescent="0.25">
      <c r="A28" s="32" t="s">
        <v>107</v>
      </c>
      <c r="B28" s="404" t="s">
        <v>214</v>
      </c>
      <c r="C28" s="405"/>
      <c r="D28" s="345"/>
      <c r="E28" s="311"/>
      <c r="F28" s="53"/>
      <c r="G28" s="51"/>
    </row>
    <row r="29" spans="1:8" s="52" customFormat="1" ht="15" customHeight="1" x14ac:dyDescent="0.25">
      <c r="A29" s="32" t="s">
        <v>108</v>
      </c>
      <c r="B29" s="404" t="s">
        <v>280</v>
      </c>
      <c r="C29" s="405"/>
      <c r="D29" s="345">
        <f>+D27-D28</f>
        <v>-2004952.9300000072</v>
      </c>
      <c r="E29" s="346">
        <f>+E27</f>
        <v>-1436187.6154550016</v>
      </c>
      <c r="F29" s="227"/>
      <c r="G29" s="51"/>
      <c r="H29" s="115"/>
    </row>
    <row r="30" spans="1:8" s="52" customFormat="1" ht="15" customHeight="1" x14ac:dyDescent="0.25">
      <c r="A30" s="32" t="s">
        <v>109</v>
      </c>
      <c r="B30" s="404" t="s">
        <v>120</v>
      </c>
      <c r="C30" s="405"/>
      <c r="D30" s="345"/>
      <c r="E30" s="346">
        <f>E31+E32+E33</f>
        <v>0</v>
      </c>
      <c r="F30" s="51"/>
      <c r="G30" s="51"/>
    </row>
    <row r="31" spans="1:8" ht="15" customHeight="1" x14ac:dyDescent="0.2">
      <c r="A31" s="33" t="s">
        <v>254</v>
      </c>
      <c r="B31" s="402" t="s">
        <v>215</v>
      </c>
      <c r="C31" s="403"/>
      <c r="D31" s="338"/>
      <c r="E31" s="344"/>
      <c r="F31" s="35"/>
      <c r="G31" s="25"/>
    </row>
    <row r="32" spans="1:8" x14ac:dyDescent="0.2">
      <c r="A32" s="33" t="s">
        <v>255</v>
      </c>
      <c r="B32" s="402" t="s">
        <v>121</v>
      </c>
      <c r="C32" s="403"/>
      <c r="D32" s="337"/>
      <c r="E32" s="337"/>
      <c r="F32" s="35"/>
      <c r="G32" s="35"/>
    </row>
    <row r="33" spans="1:7" x14ac:dyDescent="0.2">
      <c r="A33" s="33" t="s">
        <v>256</v>
      </c>
      <c r="B33" s="417" t="s">
        <v>122</v>
      </c>
      <c r="C33" s="415"/>
      <c r="D33" s="341"/>
      <c r="E33" s="341"/>
      <c r="F33" s="25"/>
      <c r="G33" s="25"/>
    </row>
    <row r="34" spans="1:7" s="52" customFormat="1" ht="15" x14ac:dyDescent="0.25">
      <c r="A34" s="32" t="s">
        <v>110</v>
      </c>
      <c r="B34" s="415" t="s">
        <v>123</v>
      </c>
      <c r="C34" s="415"/>
      <c r="D34" s="327">
        <f>+D29-D30-D31-D32-D33</f>
        <v>-2004952.9300000072</v>
      </c>
      <c r="E34" s="341">
        <f>+E29+E30</f>
        <v>-1436187.6154550016</v>
      </c>
      <c r="F34" s="51"/>
      <c r="G34" s="51"/>
    </row>
    <row r="35" spans="1:7" s="52" customFormat="1" ht="15" customHeight="1" x14ac:dyDescent="0.25">
      <c r="A35" s="32" t="s">
        <v>111</v>
      </c>
      <c r="B35" s="404" t="s">
        <v>216</v>
      </c>
      <c r="C35" s="405"/>
      <c r="D35" s="24"/>
      <c r="E35" s="34"/>
      <c r="F35" s="51"/>
      <c r="G35" s="51"/>
    </row>
    <row r="36" spans="1:7" ht="14.1" customHeight="1" x14ac:dyDescent="0.2">
      <c r="A36" s="28"/>
      <c r="B36" s="25"/>
      <c r="C36" s="36"/>
      <c r="D36" s="36"/>
      <c r="E36" s="113"/>
      <c r="F36" s="25"/>
      <c r="G36" s="25"/>
    </row>
    <row r="37" spans="1:7" ht="14.1" customHeight="1" x14ac:dyDescent="0.2">
      <c r="A37" s="28"/>
      <c r="B37" s="25"/>
      <c r="C37" s="36"/>
      <c r="D37" s="36"/>
      <c r="E37" s="113"/>
      <c r="F37" s="25"/>
      <c r="G37" s="25"/>
    </row>
    <row r="38" spans="1:7" ht="14.1" customHeight="1" x14ac:dyDescent="0.2">
      <c r="A38" s="28"/>
      <c r="B38" s="25" t="str">
        <f>+blanc!B73</f>
        <v>Çàõèðàë __________________________________/                                         /</v>
      </c>
      <c r="C38" s="25"/>
      <c r="D38" s="25"/>
      <c r="E38" s="26"/>
      <c r="F38" s="31"/>
      <c r="G38" s="25"/>
    </row>
    <row r="39" spans="1:7" x14ac:dyDescent="0.2">
      <c r="A39" s="28"/>
      <c r="B39" s="31"/>
      <c r="C39" s="37"/>
      <c r="D39" s="37"/>
      <c r="E39" s="111"/>
      <c r="F39" s="31"/>
      <c r="G39" s="25"/>
    </row>
    <row r="40" spans="1:7" ht="14.1" customHeight="1" x14ac:dyDescent="0.2">
      <c r="A40" s="87"/>
      <c r="B40" s="25" t="str">
        <f>+blanc!B75</f>
        <v>Ерөнхий нÿãòëàí áîäîã÷ ____________________________/............................../</v>
      </c>
      <c r="C40" s="25"/>
      <c r="D40" s="25"/>
      <c r="E40" s="26"/>
      <c r="F40" s="25"/>
      <c r="G40" s="25"/>
    </row>
    <row r="41" spans="1:7" ht="14.1" customHeight="1" x14ac:dyDescent="0.2">
      <c r="A41" s="28"/>
      <c r="F41" s="31"/>
      <c r="G41" s="25"/>
    </row>
    <row r="42" spans="1:7" ht="14.1" customHeight="1" x14ac:dyDescent="0.2">
      <c r="A42" s="28"/>
      <c r="B42" s="25"/>
      <c r="C42" s="409"/>
      <c r="D42" s="409"/>
      <c r="E42" s="409"/>
      <c r="F42" s="25"/>
      <c r="G42" s="25"/>
    </row>
  </sheetData>
  <mergeCells count="36">
    <mergeCell ref="C42:E42"/>
    <mergeCell ref="B10:C10"/>
    <mergeCell ref="B9:C9"/>
    <mergeCell ref="B11:C11"/>
    <mergeCell ref="B16:C16"/>
    <mergeCell ref="B17:C17"/>
    <mergeCell ref="B19:C19"/>
    <mergeCell ref="B18:C18"/>
    <mergeCell ref="B20:C20"/>
    <mergeCell ref="B33:C33"/>
    <mergeCell ref="B34:C34"/>
    <mergeCell ref="B32:C32"/>
    <mergeCell ref="B21:C21"/>
    <mergeCell ref="B22:C22"/>
    <mergeCell ref="B23:C23"/>
    <mergeCell ref="B24:C24"/>
    <mergeCell ref="A1:E1"/>
    <mergeCell ref="B8:C8"/>
    <mergeCell ref="B12:C12"/>
    <mergeCell ref="B13:C13"/>
    <mergeCell ref="B14:C14"/>
    <mergeCell ref="B15:C15"/>
    <mergeCell ref="A6:A7"/>
    <mergeCell ref="B6:C7"/>
    <mergeCell ref="C2:E2"/>
    <mergeCell ref="D6:D7"/>
    <mergeCell ref="E6:E7"/>
    <mergeCell ref="A4:C4"/>
    <mergeCell ref="B31:C31"/>
    <mergeCell ref="B35:C35"/>
    <mergeCell ref="B25:C25"/>
    <mergeCell ref="B26:C26"/>
    <mergeCell ref="B27:C27"/>
    <mergeCell ref="B28:C28"/>
    <mergeCell ref="B29:C29"/>
    <mergeCell ref="B30:C3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8"/>
  <sheetViews>
    <sheetView view="pageLayout" zoomScaleNormal="100" workbookViewId="0">
      <selection activeCell="I9" sqref="I9"/>
    </sheetView>
  </sheetViews>
  <sheetFormatPr defaultRowHeight="12.75" x14ac:dyDescent="0.2"/>
  <cols>
    <col min="1" max="1" width="4.5703125" style="3" customWidth="1"/>
    <col min="2" max="2" width="30.28515625" style="3" customWidth="1"/>
    <col min="3" max="3" width="18.7109375" style="3" customWidth="1"/>
    <col min="4" max="4" width="8.28515625" style="62" customWidth="1"/>
    <col min="5" max="5" width="18.42578125" style="3" customWidth="1"/>
    <col min="6" max="6" width="13.42578125" style="3" customWidth="1"/>
    <col min="7" max="7" width="12.7109375" style="63" customWidth="1"/>
    <col min="8" max="8" width="19.5703125" style="62" bestFit="1" customWidth="1"/>
    <col min="9" max="9" width="19.5703125" style="3" bestFit="1" customWidth="1"/>
    <col min="10" max="10" width="18" style="3" customWidth="1"/>
    <col min="11" max="16384" width="9.140625" style="3"/>
  </cols>
  <sheetData>
    <row r="3" spans="1:10" ht="14.25" x14ac:dyDescent="0.2">
      <c r="A3" s="394" t="s">
        <v>49</v>
      </c>
      <c r="B3" s="394"/>
      <c r="C3" s="394"/>
      <c r="D3" s="394"/>
      <c r="E3" s="394"/>
      <c r="F3" s="394"/>
      <c r="G3" s="394"/>
      <c r="H3" s="394"/>
      <c r="I3" s="394"/>
    </row>
    <row r="4" spans="1:10" ht="14.25" x14ac:dyDescent="0.2">
      <c r="A4" s="420" t="str">
        <f>+orlogo!A3</f>
        <v>"Монгол шилтгээн" ХК</v>
      </c>
      <c r="B4" s="420"/>
      <c r="C4" s="420"/>
      <c r="D4" s="420"/>
      <c r="E4" s="422" t="s">
        <v>693</v>
      </c>
      <c r="F4" s="422"/>
      <c r="G4" s="422"/>
      <c r="H4" s="422"/>
      <c r="I4" s="422"/>
      <c r="J4" s="422"/>
    </row>
    <row r="5" spans="1:10" x14ac:dyDescent="0.2">
      <c r="A5" s="42" t="s">
        <v>4</v>
      </c>
      <c r="B5" s="42"/>
      <c r="C5" s="42"/>
      <c r="D5" s="56"/>
      <c r="E5" s="40"/>
      <c r="F5" s="40"/>
      <c r="G5" s="256"/>
      <c r="H5" s="57"/>
      <c r="I5" s="256"/>
    </row>
    <row r="6" spans="1:10" x14ac:dyDescent="0.2">
      <c r="A6" s="256"/>
      <c r="B6" s="40"/>
      <c r="C6" s="40"/>
      <c r="D6" s="56"/>
      <c r="E6" s="40"/>
      <c r="F6" s="40"/>
      <c r="G6" s="256"/>
      <c r="H6" s="56"/>
      <c r="I6" s="40"/>
    </row>
    <row r="7" spans="1:10" s="58" customFormat="1" ht="77.25" customHeight="1" x14ac:dyDescent="0.25">
      <c r="A7" s="19" t="s">
        <v>124</v>
      </c>
      <c r="B7" s="19" t="s">
        <v>31</v>
      </c>
      <c r="C7" s="19" t="s">
        <v>125</v>
      </c>
      <c r="D7" s="265" t="s">
        <v>221</v>
      </c>
      <c r="E7" s="254" t="s">
        <v>150</v>
      </c>
      <c r="F7" s="254" t="s">
        <v>151</v>
      </c>
      <c r="G7" s="254" t="s">
        <v>222</v>
      </c>
      <c r="H7" s="266" t="s">
        <v>87</v>
      </c>
      <c r="I7" s="254" t="s">
        <v>50</v>
      </c>
      <c r="J7" s="254" t="s">
        <v>223</v>
      </c>
    </row>
    <row r="8" spans="1:10" ht="28.5" x14ac:dyDescent="0.2">
      <c r="A8" s="47">
        <v>1</v>
      </c>
      <c r="B8" s="24" t="s">
        <v>694</v>
      </c>
      <c r="C8" s="307">
        <f>+blanc!C59+blanc!C60</f>
        <v>2899999100</v>
      </c>
      <c r="D8" s="267"/>
      <c r="E8" s="373">
        <f>+blanc!C63</f>
        <v>509998500</v>
      </c>
      <c r="F8" s="267"/>
      <c r="G8" s="268"/>
      <c r="H8" s="267">
        <f>+blanc!C66</f>
        <v>138023400</v>
      </c>
      <c r="I8" s="267">
        <f>+blanc!C67</f>
        <v>-826330420.51999998</v>
      </c>
      <c r="J8" s="269">
        <f>SUM(C8:I8)</f>
        <v>2721690579.48</v>
      </c>
    </row>
    <row r="9" spans="1:10" ht="42.75" x14ac:dyDescent="0.2">
      <c r="A9" s="47">
        <f>+A8+1</f>
        <v>2</v>
      </c>
      <c r="B9" s="22" t="s">
        <v>217</v>
      </c>
      <c r="C9" s="267"/>
      <c r="D9" s="267"/>
      <c r="E9" s="373"/>
      <c r="F9" s="267"/>
      <c r="G9" s="268"/>
      <c r="H9" s="267"/>
      <c r="I9" s="267"/>
      <c r="J9" s="269">
        <f t="shared" ref="J9:J15" si="0">SUM(C9:I9)</f>
        <v>0</v>
      </c>
    </row>
    <row r="10" spans="1:10" ht="14.25" x14ac:dyDescent="0.2">
      <c r="A10" s="47">
        <f t="shared" ref="A10:A16" si="1">+A9+1</f>
        <v>3</v>
      </c>
      <c r="B10" s="255" t="s">
        <v>51</v>
      </c>
      <c r="C10" s="270"/>
      <c r="D10" s="267"/>
      <c r="E10" s="373"/>
      <c r="F10" s="267"/>
      <c r="G10" s="268"/>
      <c r="H10" s="267"/>
      <c r="I10" s="267"/>
      <c r="J10" s="269">
        <f t="shared" si="0"/>
        <v>0</v>
      </c>
    </row>
    <row r="11" spans="1:10" ht="28.5" x14ac:dyDescent="0.2">
      <c r="A11" s="47">
        <f t="shared" si="1"/>
        <v>4</v>
      </c>
      <c r="B11" s="22" t="s">
        <v>218</v>
      </c>
      <c r="C11" s="267"/>
      <c r="D11" s="267"/>
      <c r="E11" s="373"/>
      <c r="F11" s="267"/>
      <c r="G11" s="268"/>
      <c r="H11" s="267"/>
      <c r="I11" s="267">
        <f>+orlogo!E27</f>
        <v>-1436187.6154550016</v>
      </c>
      <c r="J11" s="269">
        <f t="shared" si="0"/>
        <v>-1436187.6154550016</v>
      </c>
    </row>
    <row r="12" spans="1:10" ht="14.25" x14ac:dyDescent="0.2">
      <c r="A12" s="47">
        <f t="shared" si="1"/>
        <v>5</v>
      </c>
      <c r="B12" s="22" t="s">
        <v>120</v>
      </c>
      <c r="C12" s="271"/>
      <c r="D12" s="267"/>
      <c r="E12" s="373"/>
      <c r="F12" s="267"/>
      <c r="G12" s="268"/>
      <c r="H12" s="267"/>
      <c r="I12" s="267"/>
      <c r="J12" s="269">
        <f t="shared" si="0"/>
        <v>0</v>
      </c>
    </row>
    <row r="13" spans="1:10" ht="14.25" x14ac:dyDescent="0.2">
      <c r="A13" s="47">
        <f t="shared" si="1"/>
        <v>6</v>
      </c>
      <c r="B13" s="21" t="s">
        <v>126</v>
      </c>
      <c r="C13" s="267"/>
      <c r="D13" s="267"/>
      <c r="E13" s="373"/>
      <c r="F13" s="267"/>
      <c r="G13" s="268"/>
      <c r="H13" s="267"/>
      <c r="I13" s="267"/>
      <c r="J13" s="269">
        <f t="shared" si="0"/>
        <v>0</v>
      </c>
    </row>
    <row r="14" spans="1:10" ht="14.25" x14ac:dyDescent="0.2">
      <c r="A14" s="47">
        <f t="shared" si="1"/>
        <v>7</v>
      </c>
      <c r="B14" s="22" t="s">
        <v>219</v>
      </c>
      <c r="C14" s="271"/>
      <c r="D14" s="267"/>
      <c r="E14" s="373"/>
      <c r="F14" s="267"/>
      <c r="G14" s="268"/>
      <c r="H14" s="267"/>
      <c r="I14" s="267"/>
      <c r="J14" s="269">
        <f t="shared" si="0"/>
        <v>0</v>
      </c>
    </row>
    <row r="15" spans="1:10" ht="28.5" x14ac:dyDescent="0.2">
      <c r="A15" s="47">
        <f t="shared" si="1"/>
        <v>8</v>
      </c>
      <c r="B15" s="272" t="s">
        <v>220</v>
      </c>
      <c r="C15" s="267"/>
      <c r="D15" s="267"/>
      <c r="E15" s="373"/>
      <c r="F15" s="267"/>
      <c r="G15" s="268"/>
      <c r="H15" s="267"/>
      <c r="I15" s="267"/>
      <c r="J15" s="269">
        <f t="shared" si="0"/>
        <v>0</v>
      </c>
    </row>
    <row r="16" spans="1:10" ht="28.5" x14ac:dyDescent="0.2">
      <c r="A16" s="19">
        <f t="shared" si="1"/>
        <v>9</v>
      </c>
      <c r="B16" s="24" t="s">
        <v>695</v>
      </c>
      <c r="C16" s="308">
        <f t="shared" ref="C16:I16" si="2">SUM(C8:C15)</f>
        <v>2899999100</v>
      </c>
      <c r="D16" s="270">
        <f t="shared" si="2"/>
        <v>0</v>
      </c>
      <c r="E16" s="374">
        <f t="shared" si="2"/>
        <v>509998500</v>
      </c>
      <c r="F16" s="270">
        <f t="shared" si="2"/>
        <v>0</v>
      </c>
      <c r="G16" s="270">
        <f t="shared" si="2"/>
        <v>0</v>
      </c>
      <c r="H16" s="270">
        <f t="shared" si="2"/>
        <v>138023400</v>
      </c>
      <c r="I16" s="270">
        <f t="shared" si="2"/>
        <v>-827766608.13545501</v>
      </c>
      <c r="J16" s="273">
        <f>SUM(C16:I16)</f>
        <v>2720254391.8645449</v>
      </c>
    </row>
    <row r="17" spans="1:10" x14ac:dyDescent="0.2">
      <c r="A17" s="59"/>
      <c r="B17" s="59"/>
      <c r="C17" s="59"/>
      <c r="D17" s="60"/>
      <c r="E17" s="59"/>
      <c r="F17" s="59"/>
      <c r="G17" s="41"/>
      <c r="H17" s="60"/>
      <c r="I17" s="274"/>
    </row>
    <row r="18" spans="1:10" x14ac:dyDescent="0.2">
      <c r="A18" s="421"/>
      <c r="B18" s="421"/>
      <c r="C18" s="421"/>
      <c r="D18" s="421"/>
      <c r="E18" s="421"/>
      <c r="F18" s="421"/>
      <c r="G18" s="421"/>
      <c r="H18" s="421"/>
      <c r="I18" s="421"/>
      <c r="J18" s="75"/>
    </row>
    <row r="19" spans="1:10" ht="14.25" x14ac:dyDescent="0.2">
      <c r="A19" s="11"/>
      <c r="B19" s="11"/>
      <c r="C19" s="10" t="str">
        <f>+orlogo!B38</f>
        <v>Çàõèðàë __________________________________/                                         /</v>
      </c>
      <c r="D19" s="275"/>
      <c r="E19" s="11"/>
      <c r="F19" s="11"/>
      <c r="G19" s="10"/>
      <c r="H19" s="276"/>
      <c r="I19" s="278"/>
    </row>
    <row r="20" spans="1:10" ht="14.25" x14ac:dyDescent="0.2">
      <c r="A20" s="11"/>
      <c r="B20" s="11"/>
      <c r="C20" s="10"/>
      <c r="D20" s="275"/>
      <c r="E20" s="11"/>
      <c r="F20" s="11"/>
      <c r="G20" s="10"/>
      <c r="H20" s="276"/>
      <c r="I20" s="11"/>
    </row>
    <row r="21" spans="1:10" ht="14.25" x14ac:dyDescent="0.2">
      <c r="A21" s="397" t="s">
        <v>672</v>
      </c>
      <c r="B21" s="397"/>
      <c r="C21" s="397"/>
      <c r="D21" s="397"/>
      <c r="E21" s="397"/>
      <c r="F21" s="397"/>
      <c r="G21" s="397"/>
      <c r="H21" s="397"/>
      <c r="I21" s="397"/>
    </row>
    <row r="22" spans="1:10" ht="14.25" x14ac:dyDescent="0.2">
      <c r="A22" s="9"/>
      <c r="B22" s="9"/>
      <c r="C22" s="9"/>
      <c r="D22" s="27"/>
      <c r="E22" s="9"/>
      <c r="F22" s="9"/>
      <c r="G22" s="277"/>
      <c r="H22" s="27"/>
      <c r="I22" s="9"/>
    </row>
    <row r="28" spans="1:10" x14ac:dyDescent="0.2">
      <c r="B28" s="61"/>
      <c r="C28" s="61"/>
    </row>
  </sheetData>
  <mergeCells count="5">
    <mergeCell ref="A3:I3"/>
    <mergeCell ref="A4:D4"/>
    <mergeCell ref="A18:I18"/>
    <mergeCell ref="A21:I21"/>
    <mergeCell ref="E4:J4"/>
  </mergeCells>
  <pageMargins left="0.47" right="0.13541666666666666" top="0.75" bottom="0.7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5"/>
  <sheetViews>
    <sheetView tabSelected="1" view="pageLayout" topLeftCell="A17" zoomScaleNormal="100" workbookViewId="0">
      <selection activeCell="E46" sqref="E46"/>
    </sheetView>
  </sheetViews>
  <sheetFormatPr defaultColWidth="9.140625" defaultRowHeight="12.75" x14ac:dyDescent="0.2"/>
  <cols>
    <col min="1" max="1" width="8.7109375" style="3" customWidth="1"/>
    <col min="2" max="2" width="5.42578125" style="3" customWidth="1"/>
    <col min="3" max="3" width="46" style="3" customWidth="1"/>
    <col min="4" max="4" width="16.140625" style="86" bestFit="1" customWidth="1"/>
    <col min="5" max="5" width="16.5703125" style="62" customWidth="1"/>
    <col min="6" max="6" width="17.28515625" style="3" bestFit="1" customWidth="1"/>
    <col min="7" max="7" width="12.85546875" style="3" bestFit="1" customWidth="1"/>
    <col min="8" max="8" width="11.28515625" style="3" bestFit="1" customWidth="1"/>
    <col min="9" max="16384" width="9.140625" style="3"/>
  </cols>
  <sheetData>
    <row r="2" spans="1:6" x14ac:dyDescent="0.2">
      <c r="A2" s="436" t="s">
        <v>279</v>
      </c>
      <c r="B2" s="436"/>
      <c r="C2" s="436"/>
      <c r="D2" s="436"/>
      <c r="E2" s="436"/>
    </row>
    <row r="3" spans="1:6" ht="14.25" x14ac:dyDescent="0.2">
      <c r="A3" s="98" t="str">
        <f>+blanc!A3</f>
        <v>"Монгол шилтгээн" ХК</v>
      </c>
      <c r="B3" s="40"/>
      <c r="D3" s="88"/>
      <c r="E3" s="117" t="str">
        <f>+uu!E4</f>
        <v>2023 оны 12-р сарын 31 өдөр</v>
      </c>
    </row>
    <row r="4" spans="1:6" x14ac:dyDescent="0.2">
      <c r="A4" s="383" t="s">
        <v>4</v>
      </c>
      <c r="B4" s="383"/>
      <c r="C4" s="383"/>
      <c r="D4" s="65"/>
      <c r="E4" s="65"/>
    </row>
    <row r="5" spans="1:6" x14ac:dyDescent="0.2">
      <c r="A5" s="66"/>
      <c r="B5" s="66"/>
      <c r="C5" s="66"/>
      <c r="D5" s="67"/>
      <c r="E5" s="67"/>
    </row>
    <row r="6" spans="1:6" ht="25.5" x14ac:dyDescent="0.2">
      <c r="A6" s="100" t="s">
        <v>6</v>
      </c>
      <c r="B6" s="392" t="s">
        <v>31</v>
      </c>
      <c r="C6" s="392"/>
      <c r="D6" s="68" t="s">
        <v>52</v>
      </c>
      <c r="E6" s="99" t="s">
        <v>231</v>
      </c>
    </row>
    <row r="7" spans="1:6" x14ac:dyDescent="0.2">
      <c r="A7" s="69">
        <v>1</v>
      </c>
      <c r="B7" s="437" t="s">
        <v>53</v>
      </c>
      <c r="C7" s="438"/>
      <c r="D7" s="70"/>
      <c r="E7" s="89"/>
    </row>
    <row r="8" spans="1:6" x14ac:dyDescent="0.2">
      <c r="A8" s="71" t="s">
        <v>11</v>
      </c>
      <c r="B8" s="439" t="s">
        <v>127</v>
      </c>
      <c r="C8" s="440"/>
      <c r="D8" s="347">
        <f>D9+D14</f>
        <v>106463399.98999999</v>
      </c>
      <c r="E8" s="347">
        <f>SUM(E9:E14)</f>
        <v>125496652.99599999</v>
      </c>
    </row>
    <row r="9" spans="1:6" ht="12" customHeight="1" x14ac:dyDescent="0.2">
      <c r="A9" s="71" t="s">
        <v>161</v>
      </c>
      <c r="B9" s="72"/>
      <c r="C9" s="73" t="s">
        <v>224</v>
      </c>
      <c r="D9" s="347">
        <v>106463399.98999999</v>
      </c>
      <c r="E9" s="347">
        <v>125496652.99599999</v>
      </c>
      <c r="F9" s="74"/>
    </row>
    <row r="10" spans="1:6" ht="12" customHeight="1" x14ac:dyDescent="0.2">
      <c r="A10" s="71" t="s">
        <v>162</v>
      </c>
      <c r="B10" s="72"/>
      <c r="C10" s="73" t="s">
        <v>225</v>
      </c>
      <c r="D10" s="348"/>
      <c r="E10" s="347"/>
    </row>
    <row r="11" spans="1:6" ht="12" customHeight="1" x14ac:dyDescent="0.2">
      <c r="A11" s="71" t="s">
        <v>163</v>
      </c>
      <c r="B11" s="72"/>
      <c r="C11" s="73" t="s">
        <v>54</v>
      </c>
      <c r="D11" s="348"/>
      <c r="E11" s="347"/>
    </row>
    <row r="12" spans="1:6" ht="12" customHeight="1" x14ac:dyDescent="0.2">
      <c r="A12" s="71" t="s">
        <v>164</v>
      </c>
      <c r="B12" s="72"/>
      <c r="C12" s="73" t="s">
        <v>128</v>
      </c>
      <c r="D12" s="348"/>
      <c r="E12" s="347"/>
    </row>
    <row r="13" spans="1:6" ht="12" customHeight="1" x14ac:dyDescent="0.2">
      <c r="A13" s="71" t="s">
        <v>165</v>
      </c>
      <c r="B13" s="72"/>
      <c r="C13" s="73" t="s">
        <v>226</v>
      </c>
      <c r="D13" s="349"/>
      <c r="E13" s="350"/>
    </row>
    <row r="14" spans="1:6" ht="12" customHeight="1" x14ac:dyDescent="0.2">
      <c r="A14" s="71" t="s">
        <v>166</v>
      </c>
      <c r="B14" s="72"/>
      <c r="C14" s="73" t="s">
        <v>129</v>
      </c>
      <c r="D14" s="349"/>
      <c r="E14" s="350"/>
    </row>
    <row r="15" spans="1:6" ht="12" customHeight="1" thickBot="1" x14ac:dyDescent="0.25">
      <c r="A15" s="71" t="s">
        <v>33</v>
      </c>
      <c r="B15" s="435" t="s">
        <v>130</v>
      </c>
      <c r="C15" s="435"/>
      <c r="D15" s="351">
        <f>SUM(D16:D24)</f>
        <v>139570063.90000001</v>
      </c>
      <c r="E15" s="347">
        <f>SUM(E16:E24)</f>
        <v>128211840.80000001</v>
      </c>
      <c r="F15" s="75"/>
    </row>
    <row r="16" spans="1:6" ht="12" customHeight="1" x14ac:dyDescent="0.2">
      <c r="A16" s="71" t="s">
        <v>172</v>
      </c>
      <c r="B16" s="81"/>
      <c r="C16" s="82" t="s">
        <v>131</v>
      </c>
      <c r="D16" s="352">
        <v>5068923.2</v>
      </c>
      <c r="E16" s="353">
        <v>10610600.029999999</v>
      </c>
      <c r="F16" s="75"/>
    </row>
    <row r="17" spans="1:8" ht="12" customHeight="1" x14ac:dyDescent="0.2">
      <c r="A17" s="71" t="s">
        <v>173</v>
      </c>
      <c r="B17" s="76"/>
      <c r="C17" s="73" t="s">
        <v>227</v>
      </c>
      <c r="D17" s="348">
        <v>1323913.27</v>
      </c>
      <c r="E17" s="354">
        <v>3560030.16</v>
      </c>
    </row>
    <row r="18" spans="1:8" ht="12" customHeight="1" x14ac:dyDescent="0.2">
      <c r="A18" s="71" t="s">
        <v>174</v>
      </c>
      <c r="B18" s="76"/>
      <c r="C18" s="73" t="s">
        <v>132</v>
      </c>
      <c r="D18" s="348">
        <v>20156400</v>
      </c>
      <c r="E18" s="354">
        <v>15940380</v>
      </c>
      <c r="G18" s="75"/>
    </row>
    <row r="19" spans="1:8" ht="12" customHeight="1" x14ac:dyDescent="0.2">
      <c r="A19" s="71" t="s">
        <v>175</v>
      </c>
      <c r="B19" s="77"/>
      <c r="C19" s="78" t="s">
        <v>133</v>
      </c>
      <c r="D19" s="355">
        <v>10294324.960000001</v>
      </c>
      <c r="E19" s="354">
        <v>15640724.23</v>
      </c>
      <c r="H19" s="79"/>
    </row>
    <row r="20" spans="1:8" s="79" customFormat="1" ht="12" customHeight="1" x14ac:dyDescent="0.2">
      <c r="A20" s="71" t="s">
        <v>176</v>
      </c>
      <c r="B20" s="77"/>
      <c r="C20" s="73" t="s">
        <v>228</v>
      </c>
      <c r="D20" s="355">
        <v>9553082.6699999999</v>
      </c>
      <c r="E20" s="354">
        <v>8701250</v>
      </c>
      <c r="G20" s="80"/>
      <c r="H20" s="3"/>
    </row>
    <row r="21" spans="1:8" ht="12" customHeight="1" x14ac:dyDescent="0.2">
      <c r="A21" s="71" t="s">
        <v>177</v>
      </c>
      <c r="B21" s="77"/>
      <c r="C21" s="78" t="s">
        <v>134</v>
      </c>
      <c r="D21" s="355"/>
      <c r="E21" s="354"/>
      <c r="F21" s="75"/>
    </row>
    <row r="22" spans="1:8" ht="12" customHeight="1" x14ac:dyDescent="0.2">
      <c r="A22" s="71" t="s">
        <v>178</v>
      </c>
      <c r="B22" s="77"/>
      <c r="C22" s="78" t="s">
        <v>135</v>
      </c>
      <c r="D22" s="355">
        <v>75300460.210000008</v>
      </c>
      <c r="E22" s="356">
        <v>38812878.920000002</v>
      </c>
    </row>
    <row r="23" spans="1:8" ht="12" customHeight="1" x14ac:dyDescent="0.2">
      <c r="A23" s="71" t="s">
        <v>179</v>
      </c>
      <c r="B23" s="77"/>
      <c r="C23" s="78" t="s">
        <v>229</v>
      </c>
      <c r="D23" s="355"/>
      <c r="E23" s="354"/>
    </row>
    <row r="24" spans="1:8" ht="12" customHeight="1" thickBot="1" x14ac:dyDescent="0.25">
      <c r="A24" s="71" t="s">
        <v>180</v>
      </c>
      <c r="B24" s="77"/>
      <c r="C24" s="78" t="s">
        <v>136</v>
      </c>
      <c r="D24" s="355">
        <v>17872959.59</v>
      </c>
      <c r="E24" s="357">
        <v>34945977.460000001</v>
      </c>
    </row>
    <row r="25" spans="1:8" ht="12" customHeight="1" thickBot="1" x14ac:dyDescent="0.25">
      <c r="A25" s="69" t="s">
        <v>34</v>
      </c>
      <c r="B25" s="445" t="s">
        <v>55</v>
      </c>
      <c r="C25" s="445"/>
      <c r="D25" s="347">
        <f>+D8-D15</f>
        <v>-33106663.910000011</v>
      </c>
      <c r="E25" s="358">
        <f>+E8-E15</f>
        <v>-2715187.80400002</v>
      </c>
      <c r="F25" s="74"/>
    </row>
    <row r="26" spans="1:8" ht="12" customHeight="1" thickBot="1" x14ac:dyDescent="0.25">
      <c r="A26" s="69" t="s">
        <v>36</v>
      </c>
      <c r="B26" s="443" t="s">
        <v>230</v>
      </c>
      <c r="C26" s="444"/>
      <c r="D26" s="357">
        <f>SUM(D27:D31)</f>
        <v>0</v>
      </c>
      <c r="E26" s="353"/>
    </row>
    <row r="27" spans="1:8" ht="12" customHeight="1" x14ac:dyDescent="0.2">
      <c r="A27" s="71" t="s">
        <v>37</v>
      </c>
      <c r="B27" s="425" t="s">
        <v>127</v>
      </c>
      <c r="C27" s="426"/>
      <c r="D27" s="359">
        <f>SUM(D28:D35)</f>
        <v>0</v>
      </c>
      <c r="E27" s="359">
        <f>SUM(E28:E35)</f>
        <v>0</v>
      </c>
    </row>
    <row r="28" spans="1:8" ht="12" customHeight="1" x14ac:dyDescent="0.2">
      <c r="A28" s="71" t="s">
        <v>72</v>
      </c>
      <c r="B28" s="76"/>
      <c r="C28" s="73" t="s">
        <v>232</v>
      </c>
      <c r="D28" s="348"/>
      <c r="E28" s="347"/>
    </row>
    <row r="29" spans="1:8" ht="12" customHeight="1" x14ac:dyDescent="0.2">
      <c r="A29" s="71" t="s">
        <v>194</v>
      </c>
      <c r="B29" s="76"/>
      <c r="C29" s="73" t="s">
        <v>233</v>
      </c>
      <c r="D29" s="347"/>
      <c r="E29" s="347"/>
    </row>
    <row r="30" spans="1:8" ht="12" customHeight="1" x14ac:dyDescent="0.2">
      <c r="A30" s="71" t="s">
        <v>257</v>
      </c>
      <c r="B30" s="76"/>
      <c r="C30" s="73" t="s">
        <v>234</v>
      </c>
      <c r="D30" s="347"/>
      <c r="E30" s="347"/>
    </row>
    <row r="31" spans="1:8" ht="12" customHeight="1" x14ac:dyDescent="0.2">
      <c r="A31" s="71" t="s">
        <v>258</v>
      </c>
      <c r="B31" s="76"/>
      <c r="C31" s="82" t="s">
        <v>235</v>
      </c>
      <c r="D31" s="347"/>
      <c r="E31" s="347"/>
    </row>
    <row r="32" spans="1:8" ht="12" customHeight="1" x14ac:dyDescent="0.2">
      <c r="A32" s="71" t="s">
        <v>259</v>
      </c>
      <c r="B32" s="102"/>
      <c r="C32" s="318" t="s">
        <v>137</v>
      </c>
      <c r="D32" s="360"/>
      <c r="E32" s="347"/>
    </row>
    <row r="33" spans="1:8" ht="12" customHeight="1" x14ac:dyDescent="0.2">
      <c r="A33" s="71" t="s">
        <v>260</v>
      </c>
      <c r="B33" s="103"/>
      <c r="C33" s="72" t="s">
        <v>284</v>
      </c>
      <c r="D33" s="360"/>
      <c r="E33" s="347"/>
    </row>
    <row r="34" spans="1:8" ht="12" customHeight="1" x14ac:dyDescent="0.2">
      <c r="A34" s="71" t="s">
        <v>261</v>
      </c>
      <c r="B34" s="101"/>
      <c r="C34" s="73" t="s">
        <v>236</v>
      </c>
      <c r="D34" s="347"/>
      <c r="E34" s="359"/>
    </row>
    <row r="35" spans="1:8" ht="12" customHeight="1" x14ac:dyDescent="0.2">
      <c r="A35" s="71" t="s">
        <v>262</v>
      </c>
      <c r="B35" s="76"/>
      <c r="C35" s="73"/>
      <c r="D35" s="347"/>
      <c r="E35" s="347"/>
    </row>
    <row r="36" spans="1:8" ht="12" customHeight="1" x14ac:dyDescent="0.2">
      <c r="A36" s="71" t="s">
        <v>38</v>
      </c>
      <c r="B36" s="76"/>
      <c r="C36" s="73" t="s">
        <v>130</v>
      </c>
      <c r="D36" s="347">
        <f>SUM(D37:D42)</f>
        <v>0</v>
      </c>
      <c r="E36" s="347">
        <f>SUM(E37:E42)</f>
        <v>0</v>
      </c>
    </row>
    <row r="37" spans="1:8" ht="12" customHeight="1" x14ac:dyDescent="0.2">
      <c r="A37" s="107" t="s">
        <v>263</v>
      </c>
      <c r="B37" s="76"/>
      <c r="C37" s="73" t="s">
        <v>138</v>
      </c>
      <c r="D37" s="348"/>
      <c r="E37" s="347"/>
    </row>
    <row r="38" spans="1:8" ht="12" customHeight="1" x14ac:dyDescent="0.2">
      <c r="A38" s="107" t="s">
        <v>264</v>
      </c>
      <c r="B38" s="76"/>
      <c r="C38" s="73" t="s">
        <v>139</v>
      </c>
      <c r="D38" s="348"/>
      <c r="E38" s="347"/>
    </row>
    <row r="39" spans="1:8" ht="12" customHeight="1" x14ac:dyDescent="0.2">
      <c r="A39" s="107" t="s">
        <v>265</v>
      </c>
      <c r="B39" s="76"/>
      <c r="C39" s="73" t="s">
        <v>140</v>
      </c>
      <c r="D39" s="348"/>
      <c r="E39" s="347"/>
    </row>
    <row r="40" spans="1:8" ht="12" customHeight="1" x14ac:dyDescent="0.2">
      <c r="A40" s="107" t="s">
        <v>266</v>
      </c>
      <c r="B40" s="76"/>
      <c r="C40" s="82" t="s">
        <v>237</v>
      </c>
      <c r="D40" s="348"/>
      <c r="E40" s="347"/>
    </row>
    <row r="41" spans="1:8" ht="12" customHeight="1" x14ac:dyDescent="0.2">
      <c r="A41" s="107" t="s">
        <v>267</v>
      </c>
      <c r="B41" s="76"/>
      <c r="C41" s="73" t="s">
        <v>141</v>
      </c>
      <c r="D41" s="348"/>
      <c r="E41" s="347"/>
    </row>
    <row r="42" spans="1:8" ht="12" customHeight="1" thickBot="1" x14ac:dyDescent="0.25">
      <c r="A42" s="107" t="s">
        <v>268</v>
      </c>
      <c r="B42" s="76"/>
      <c r="C42" s="73"/>
      <c r="D42" s="348"/>
      <c r="E42" s="351"/>
      <c r="H42" s="83"/>
    </row>
    <row r="43" spans="1:8" s="83" customFormat="1" ht="27" customHeight="1" thickBot="1" x14ac:dyDescent="0.25">
      <c r="A43" s="69" t="s">
        <v>39</v>
      </c>
      <c r="B43" s="443" t="s">
        <v>238</v>
      </c>
      <c r="C43" s="444"/>
      <c r="D43" s="358">
        <f>+D27-D36</f>
        <v>0</v>
      </c>
      <c r="E43" s="358">
        <f>+E27-E36</f>
        <v>0</v>
      </c>
      <c r="H43" s="3"/>
    </row>
    <row r="44" spans="1:8" ht="12" customHeight="1" x14ac:dyDescent="0.2">
      <c r="A44" s="69" t="s">
        <v>41</v>
      </c>
      <c r="B44" s="433" t="s">
        <v>239</v>
      </c>
      <c r="C44" s="434"/>
      <c r="D44" s="352"/>
      <c r="E44" s="359"/>
    </row>
    <row r="45" spans="1:8" ht="12" customHeight="1" x14ac:dyDescent="0.2">
      <c r="A45" s="69" t="s">
        <v>43</v>
      </c>
      <c r="B45" s="425" t="s">
        <v>127</v>
      </c>
      <c r="C45" s="426"/>
      <c r="D45" s="347">
        <f>SUM(D46:D49)</f>
        <v>33105029.77</v>
      </c>
      <c r="E45" s="347">
        <f>SUM(E46:E49)</f>
        <v>2745000</v>
      </c>
      <c r="F45" s="75"/>
    </row>
    <row r="46" spans="1:8" ht="12" customHeight="1" x14ac:dyDescent="0.2">
      <c r="A46" s="71" t="s">
        <v>269</v>
      </c>
      <c r="B46" s="425" t="s">
        <v>142</v>
      </c>
      <c r="C46" s="426"/>
      <c r="D46" s="347">
        <v>33105029.77</v>
      </c>
      <c r="E46" s="379">
        <v>2745000</v>
      </c>
      <c r="F46" s="75"/>
    </row>
    <row r="47" spans="1:8" ht="12" customHeight="1" x14ac:dyDescent="0.2">
      <c r="A47" s="71" t="s">
        <v>270</v>
      </c>
      <c r="B47" s="427" t="s">
        <v>240</v>
      </c>
      <c r="C47" s="427"/>
      <c r="D47" s="347"/>
      <c r="E47" s="361"/>
    </row>
    <row r="48" spans="1:8" ht="12" customHeight="1" x14ac:dyDescent="0.2">
      <c r="A48" s="71" t="s">
        <v>271</v>
      </c>
      <c r="B48" s="428" t="s">
        <v>143</v>
      </c>
      <c r="C48" s="428"/>
      <c r="D48" s="347"/>
      <c r="E48" s="347"/>
      <c r="F48" s="75"/>
      <c r="G48" s="75"/>
    </row>
    <row r="49" spans="1:8" ht="12" customHeight="1" x14ac:dyDescent="0.2">
      <c r="A49" s="71" t="s">
        <v>272</v>
      </c>
      <c r="B49" s="441"/>
      <c r="C49" s="442"/>
      <c r="D49" s="348"/>
      <c r="E49" s="347"/>
      <c r="F49" s="75"/>
      <c r="G49" s="75"/>
    </row>
    <row r="50" spans="1:8" ht="12" customHeight="1" x14ac:dyDescent="0.2">
      <c r="A50" s="69" t="s">
        <v>56</v>
      </c>
      <c r="B50" s="429" t="s">
        <v>130</v>
      </c>
      <c r="C50" s="430"/>
      <c r="D50" s="347">
        <f>SUM(D51:D55)</f>
        <v>0</v>
      </c>
      <c r="E50" s="347">
        <f>SUM(E51:E55)</f>
        <v>0</v>
      </c>
      <c r="F50" s="75"/>
      <c r="G50" s="75"/>
    </row>
    <row r="51" spans="1:8" ht="12" customHeight="1" x14ac:dyDescent="0.2">
      <c r="A51" s="108" t="s">
        <v>273</v>
      </c>
      <c r="B51" s="90"/>
      <c r="C51" s="92" t="s">
        <v>144</v>
      </c>
      <c r="D51" s="348"/>
      <c r="E51" s="362"/>
      <c r="F51" s="75"/>
      <c r="G51" s="75"/>
    </row>
    <row r="52" spans="1:8" ht="12" customHeight="1" x14ac:dyDescent="0.2">
      <c r="A52" s="108" t="s">
        <v>274</v>
      </c>
      <c r="B52" s="90"/>
      <c r="C52" s="92" t="s">
        <v>145</v>
      </c>
      <c r="D52" s="348"/>
      <c r="E52" s="347"/>
      <c r="F52" s="75"/>
      <c r="G52" s="75"/>
    </row>
    <row r="53" spans="1:8" ht="12" customHeight="1" x14ac:dyDescent="0.2">
      <c r="A53" s="108" t="s">
        <v>275</v>
      </c>
      <c r="B53" s="90"/>
      <c r="C53" s="92" t="s">
        <v>146</v>
      </c>
      <c r="D53" s="348"/>
      <c r="E53" s="347"/>
      <c r="F53" s="75"/>
      <c r="G53" s="75"/>
    </row>
    <row r="54" spans="1:8" ht="12" customHeight="1" x14ac:dyDescent="0.2">
      <c r="A54" s="108" t="s">
        <v>276</v>
      </c>
      <c r="B54" s="104"/>
      <c r="C54" s="105" t="s">
        <v>147</v>
      </c>
      <c r="D54" s="348"/>
      <c r="E54" s="347"/>
      <c r="F54" s="75"/>
      <c r="G54" s="75"/>
    </row>
    <row r="55" spans="1:8" ht="12" customHeight="1" thickBot="1" x14ac:dyDescent="0.25">
      <c r="A55" s="108" t="s">
        <v>277</v>
      </c>
      <c r="B55" s="90"/>
      <c r="C55" s="91" t="s">
        <v>285</v>
      </c>
      <c r="D55" s="348"/>
      <c r="E55" s="351"/>
      <c r="F55" s="75"/>
      <c r="G55" s="75"/>
      <c r="H55" s="83"/>
    </row>
    <row r="56" spans="1:8" s="83" customFormat="1" ht="12" customHeight="1" thickBot="1" x14ac:dyDescent="0.25">
      <c r="A56" s="69" t="s">
        <v>57</v>
      </c>
      <c r="B56" s="431" t="s">
        <v>58</v>
      </c>
      <c r="C56" s="432"/>
      <c r="D56" s="358">
        <f>+D45-D50</f>
        <v>33105029.77</v>
      </c>
      <c r="E56" s="358">
        <f>+E45-E50</f>
        <v>2745000</v>
      </c>
      <c r="F56" s="84"/>
      <c r="G56" s="84"/>
    </row>
    <row r="57" spans="1:8" s="83" customFormat="1" ht="12" customHeight="1" thickBot="1" x14ac:dyDescent="0.25">
      <c r="A57" s="69" t="s">
        <v>45</v>
      </c>
      <c r="B57" s="433" t="s">
        <v>148</v>
      </c>
      <c r="C57" s="434"/>
      <c r="D57" s="358">
        <f>+D25+D43+D56</f>
        <v>-1634.1400000117719</v>
      </c>
      <c r="E57" s="358">
        <f>+E25+E43+E56</f>
        <v>29812.195999979973</v>
      </c>
      <c r="G57" s="84"/>
    </row>
    <row r="58" spans="1:8" s="83" customFormat="1" ht="12" customHeight="1" thickBot="1" x14ac:dyDescent="0.25">
      <c r="A58" s="69" t="s">
        <v>47</v>
      </c>
      <c r="B58" s="423" t="s">
        <v>241</v>
      </c>
      <c r="C58" s="424"/>
      <c r="D58" s="363" t="s">
        <v>696</v>
      </c>
      <c r="E58" s="364">
        <f>+blanc!C11</f>
        <v>18226849.620000001</v>
      </c>
      <c r="F58" s="84"/>
      <c r="G58" s="84"/>
    </row>
    <row r="59" spans="1:8" s="83" customFormat="1" ht="12" customHeight="1" thickBot="1" x14ac:dyDescent="0.25">
      <c r="A59" s="69" t="s">
        <v>48</v>
      </c>
      <c r="B59" s="93" t="s">
        <v>242</v>
      </c>
      <c r="C59" s="85"/>
      <c r="D59" s="365">
        <f>+blanc!C11</f>
        <v>18226849.620000001</v>
      </c>
      <c r="E59" s="321">
        <f>+blanc!D11</f>
        <v>18256661.820000008</v>
      </c>
      <c r="F59" s="110"/>
      <c r="G59" s="84"/>
      <c r="H59" s="3"/>
    </row>
    <row r="60" spans="1:8" x14ac:dyDescent="0.2">
      <c r="A60" s="64"/>
      <c r="B60" s="40"/>
      <c r="C60" s="40"/>
      <c r="D60" s="319"/>
      <c r="E60" s="319">
        <f>+E57+E58-E59</f>
        <v>-4.0000267326831818E-3</v>
      </c>
    </row>
    <row r="61" spans="1:8" x14ac:dyDescent="0.2">
      <c r="A61" s="64"/>
      <c r="B61" s="40"/>
      <c r="C61" s="40" t="str">
        <f>+blanc!B73</f>
        <v>Çàõèðàë __________________________________/                                         /</v>
      </c>
      <c r="D61" s="65"/>
      <c r="E61" s="65"/>
    </row>
    <row r="62" spans="1:8" x14ac:dyDescent="0.2">
      <c r="A62" s="64"/>
      <c r="B62" s="40"/>
      <c r="C62" s="40"/>
      <c r="D62" s="65"/>
      <c r="E62" s="65"/>
    </row>
    <row r="63" spans="1:8" x14ac:dyDescent="0.2">
      <c r="A63" s="64"/>
      <c r="B63" s="40"/>
      <c r="C63" s="40" t="s">
        <v>210</v>
      </c>
      <c r="D63" s="65"/>
      <c r="E63" s="65"/>
    </row>
    <row r="64" spans="1:8" x14ac:dyDescent="0.2">
      <c r="A64" s="64"/>
      <c r="B64" s="40"/>
      <c r="C64" s="40"/>
      <c r="D64" s="65"/>
      <c r="E64" s="65"/>
    </row>
    <row r="65" spans="1:5" x14ac:dyDescent="0.2">
      <c r="A65" s="64"/>
      <c r="B65" s="40"/>
      <c r="C65" s="40"/>
      <c r="D65" s="40"/>
      <c r="E65" s="40"/>
    </row>
  </sheetData>
  <mergeCells count="20">
    <mergeCell ref="B45:C45"/>
    <mergeCell ref="B57:C57"/>
    <mergeCell ref="B15:C15"/>
    <mergeCell ref="A2:E2"/>
    <mergeCell ref="A4:C4"/>
    <mergeCell ref="B6:C6"/>
    <mergeCell ref="B7:C7"/>
    <mergeCell ref="B8:C8"/>
    <mergeCell ref="B49:C49"/>
    <mergeCell ref="B43:C43"/>
    <mergeCell ref="B44:C44"/>
    <mergeCell ref="B25:C25"/>
    <mergeCell ref="B26:C26"/>
    <mergeCell ref="B27:C27"/>
    <mergeCell ref="B58:C58"/>
    <mergeCell ref="B46:C46"/>
    <mergeCell ref="B47:C47"/>
    <mergeCell ref="B48:C48"/>
    <mergeCell ref="B50:C50"/>
    <mergeCell ref="B56:C56"/>
  </mergeCells>
  <pageMargins left="0.74803149606299213" right="0.70866141732283472" top="0" bottom="0.11811023622047245" header="0.15748031496062992"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activeCell="H5" sqref="H5"/>
    </sheetView>
  </sheetViews>
  <sheetFormatPr defaultColWidth="9.140625" defaultRowHeight="12.75" x14ac:dyDescent="0.2"/>
  <cols>
    <col min="1" max="1" width="3.28515625" style="118" customWidth="1"/>
    <col min="2" max="2" width="4.42578125" style="118" customWidth="1"/>
    <col min="3" max="4" width="9.140625" style="118"/>
    <col min="5" max="5" width="8.140625" style="118" customWidth="1"/>
    <col min="6" max="7" width="9.140625" style="118"/>
    <col min="8" max="8" width="11" style="118" customWidth="1"/>
    <col min="9" max="9" width="7.42578125" style="118" customWidth="1"/>
    <col min="10" max="16384" width="9.140625" style="118"/>
  </cols>
  <sheetData>
    <row r="1" spans="1:11" ht="15.75" customHeight="1" x14ac:dyDescent="0.25">
      <c r="A1" s="447" t="s">
        <v>287</v>
      </c>
      <c r="B1" s="447"/>
      <c r="C1" s="447"/>
      <c r="D1" s="447"/>
      <c r="E1" s="447"/>
      <c r="F1" s="447"/>
      <c r="G1" s="447"/>
      <c r="H1" s="447"/>
      <c r="I1" s="447"/>
      <c r="J1" s="447"/>
      <c r="K1" s="447"/>
    </row>
    <row r="2" spans="1:11" ht="15.75" customHeight="1" x14ac:dyDescent="0.25">
      <c r="A2" s="447" t="s">
        <v>288</v>
      </c>
      <c r="B2" s="447"/>
      <c r="C2" s="447"/>
      <c r="D2" s="447"/>
      <c r="E2" s="447"/>
      <c r="F2" s="447"/>
      <c r="G2" s="447"/>
      <c r="H2" s="447"/>
      <c r="I2" s="447"/>
      <c r="J2" s="447"/>
      <c r="K2" s="447"/>
    </row>
    <row r="4" spans="1:11" x14ac:dyDescent="0.2">
      <c r="A4" s="448" t="s">
        <v>678</v>
      </c>
      <c r="B4" s="448"/>
      <c r="C4" s="448"/>
      <c r="D4" s="448"/>
      <c r="E4" s="448"/>
      <c r="F4" s="119"/>
      <c r="G4" s="119"/>
      <c r="H4" s="449" t="s">
        <v>692</v>
      </c>
      <c r="I4" s="449"/>
      <c r="J4" s="449"/>
      <c r="K4" s="449"/>
    </row>
    <row r="5" spans="1:11" x14ac:dyDescent="0.2">
      <c r="A5" s="119" t="s">
        <v>289</v>
      </c>
      <c r="B5" s="119"/>
      <c r="C5" s="119"/>
      <c r="D5" s="119"/>
      <c r="E5" s="119"/>
      <c r="F5" s="119"/>
      <c r="G5" s="119"/>
      <c r="H5" s="119"/>
      <c r="I5" s="119"/>
      <c r="J5" s="119"/>
      <c r="K5" s="119"/>
    </row>
    <row r="8" spans="1:11" ht="16.5" customHeight="1" x14ac:dyDescent="0.2">
      <c r="A8" s="119">
        <v>6</v>
      </c>
      <c r="B8" s="119"/>
      <c r="C8" s="120" t="s">
        <v>290</v>
      </c>
      <c r="D8" s="120"/>
      <c r="E8" s="120"/>
      <c r="F8" s="120"/>
      <c r="G8" s="120"/>
      <c r="H8" s="120"/>
      <c r="I8" s="120"/>
      <c r="J8" s="120"/>
      <c r="K8" s="120"/>
    </row>
    <row r="9" spans="1:11" ht="16.5" customHeight="1" x14ac:dyDescent="0.2">
      <c r="A9" s="119"/>
      <c r="B9" s="119"/>
      <c r="C9" s="120"/>
      <c r="D9" s="120"/>
      <c r="E9" s="120"/>
      <c r="F9" s="120"/>
      <c r="G9" s="120"/>
      <c r="H9" s="120"/>
      <c r="I9" s="120"/>
      <c r="J9" s="120"/>
      <c r="K9" s="120"/>
    </row>
    <row r="10" spans="1:11" ht="17.25" customHeight="1" x14ac:dyDescent="0.2">
      <c r="A10" s="119"/>
      <c r="B10" s="119"/>
      <c r="C10" s="120" t="s">
        <v>291</v>
      </c>
      <c r="D10" s="120"/>
      <c r="E10" s="120"/>
      <c r="F10" s="120"/>
      <c r="G10" s="120"/>
      <c r="H10" s="120"/>
      <c r="I10" s="120"/>
      <c r="J10" s="120"/>
      <c r="K10" s="120"/>
    </row>
    <row r="11" spans="1:11" ht="17.25" customHeight="1" x14ac:dyDescent="0.2">
      <c r="A11" s="119"/>
      <c r="B11" s="119"/>
      <c r="C11" s="120" t="s">
        <v>292</v>
      </c>
      <c r="D11" s="120"/>
      <c r="E11" s="120"/>
      <c r="F11" s="120"/>
      <c r="G11" s="120"/>
      <c r="H11" s="120"/>
      <c r="I11" s="120"/>
      <c r="J11" s="120"/>
      <c r="K11" s="120"/>
    </row>
    <row r="12" spans="1:11" ht="17.25" customHeight="1" x14ac:dyDescent="0.2">
      <c r="A12" s="119"/>
      <c r="B12" s="119"/>
      <c r="C12" s="120" t="s">
        <v>293</v>
      </c>
      <c r="D12" s="120"/>
      <c r="E12" s="120"/>
      <c r="F12" s="120"/>
      <c r="G12" s="120"/>
      <c r="H12" s="120"/>
      <c r="I12" s="120"/>
      <c r="J12" s="120"/>
      <c r="K12" s="120"/>
    </row>
    <row r="13" spans="1:11" ht="16.5" customHeight="1" x14ac:dyDescent="0.2">
      <c r="A13" s="119"/>
      <c r="B13" s="119"/>
      <c r="C13" s="120"/>
      <c r="D13" s="120"/>
      <c r="E13" s="120"/>
      <c r="F13" s="120"/>
      <c r="G13" s="120"/>
      <c r="H13" s="120"/>
      <c r="I13" s="120"/>
      <c r="J13" s="120"/>
      <c r="K13" s="120"/>
    </row>
    <row r="14" spans="1:11" ht="16.5" customHeight="1" x14ac:dyDescent="0.2">
      <c r="A14" s="119">
        <v>7</v>
      </c>
      <c r="B14" s="119"/>
      <c r="C14" s="120" t="s">
        <v>294</v>
      </c>
      <c r="D14" s="120"/>
      <c r="E14" s="120"/>
      <c r="F14" s="120"/>
      <c r="G14" s="120"/>
      <c r="H14" s="120"/>
      <c r="I14" s="120"/>
      <c r="J14" s="120"/>
      <c r="K14" s="120"/>
    </row>
    <row r="15" spans="1:11" ht="16.5" customHeight="1" x14ac:dyDescent="0.2">
      <c r="A15" s="119"/>
      <c r="B15" s="119"/>
      <c r="C15" s="120"/>
      <c r="D15" s="120"/>
      <c r="E15" s="120"/>
      <c r="F15" s="120"/>
      <c r="G15" s="120"/>
      <c r="H15" s="120"/>
      <c r="I15" s="120"/>
      <c r="J15" s="120"/>
      <c r="K15" s="120"/>
    </row>
    <row r="16" spans="1:11" ht="17.25" customHeight="1" x14ac:dyDescent="0.2">
      <c r="A16" s="119"/>
      <c r="B16" s="119"/>
      <c r="C16" s="120" t="s">
        <v>295</v>
      </c>
      <c r="D16" s="120"/>
      <c r="E16" s="120"/>
      <c r="F16" s="120"/>
      <c r="G16" s="120"/>
      <c r="H16" s="120" t="s">
        <v>296</v>
      </c>
      <c r="I16" s="120"/>
      <c r="J16" s="120"/>
      <c r="K16" s="120"/>
    </row>
    <row r="17" spans="1:11" ht="17.25" customHeight="1" x14ac:dyDescent="0.2">
      <c r="A17" s="119"/>
      <c r="B17" s="119"/>
      <c r="C17" s="120" t="s">
        <v>297</v>
      </c>
      <c r="D17" s="120"/>
      <c r="E17" s="120"/>
      <c r="F17" s="120"/>
      <c r="G17" s="120"/>
      <c r="H17" s="120"/>
      <c r="I17" s="120"/>
      <c r="J17" s="120"/>
      <c r="K17" s="120"/>
    </row>
    <row r="18" spans="1:11" ht="17.25" customHeight="1" x14ac:dyDescent="0.2">
      <c r="A18" s="119"/>
      <c r="B18" s="119"/>
      <c r="D18" s="120"/>
      <c r="E18" s="120"/>
      <c r="F18" s="120"/>
      <c r="G18" s="120"/>
      <c r="H18" s="120"/>
      <c r="I18" s="120"/>
      <c r="J18" s="120"/>
      <c r="K18" s="120"/>
    </row>
    <row r="19" spans="1:11" ht="16.5" customHeight="1" x14ac:dyDescent="0.2">
      <c r="A19" s="119"/>
      <c r="B19" s="119"/>
      <c r="C19" s="120"/>
      <c r="D19" s="120"/>
      <c r="E19" s="120"/>
      <c r="F19" s="120"/>
      <c r="G19" s="120"/>
      <c r="H19" s="120"/>
      <c r="I19" s="120"/>
      <c r="J19" s="120"/>
      <c r="K19" s="120"/>
    </row>
    <row r="20" spans="1:11" ht="16.5" customHeight="1" x14ac:dyDescent="0.2">
      <c r="A20" s="119">
        <v>8</v>
      </c>
      <c r="B20" s="119"/>
      <c r="C20" s="120" t="s">
        <v>298</v>
      </c>
      <c r="D20" s="120"/>
      <c r="E20" s="120"/>
      <c r="F20" s="120"/>
      <c r="G20" s="120"/>
      <c r="H20" s="120"/>
      <c r="I20" s="120"/>
      <c r="J20" s="120"/>
      <c r="K20" s="120"/>
    </row>
    <row r="21" spans="1:11" ht="16.5" customHeight="1" x14ac:dyDescent="0.2">
      <c r="A21" s="119"/>
      <c r="B21" s="119"/>
      <c r="C21" s="120"/>
      <c r="D21" s="120"/>
      <c r="E21" s="120"/>
      <c r="F21" s="120"/>
      <c r="G21" s="120"/>
      <c r="H21" s="120"/>
      <c r="I21" s="120"/>
      <c r="J21" s="120"/>
      <c r="K21" s="120"/>
    </row>
    <row r="22" spans="1:11" ht="17.25" customHeight="1" x14ac:dyDescent="0.2">
      <c r="A22" s="119"/>
      <c r="B22" s="119"/>
      <c r="C22" s="120" t="s">
        <v>299</v>
      </c>
      <c r="D22" s="120"/>
      <c r="E22" s="120"/>
      <c r="F22" s="120"/>
      <c r="G22" s="120"/>
      <c r="H22" s="120"/>
      <c r="I22" s="120"/>
      <c r="J22" s="120"/>
      <c r="K22" s="120"/>
    </row>
    <row r="23" spans="1:11" ht="17.25" customHeight="1" x14ac:dyDescent="0.2">
      <c r="A23" s="119"/>
      <c r="B23" s="119"/>
      <c r="C23" s="120" t="s">
        <v>300</v>
      </c>
      <c r="D23" s="120"/>
      <c r="E23" s="120"/>
      <c r="F23" s="120"/>
      <c r="G23" s="120"/>
      <c r="H23" s="120"/>
      <c r="I23" s="120"/>
      <c r="J23" s="120"/>
      <c r="K23" s="120"/>
    </row>
    <row r="24" spans="1:11" ht="17.25" customHeight="1" x14ac:dyDescent="0.2">
      <c r="A24" s="119"/>
      <c r="B24" s="119"/>
      <c r="C24" s="120" t="s">
        <v>301</v>
      </c>
      <c r="D24" s="120"/>
      <c r="E24" s="120"/>
      <c r="F24" s="120"/>
      <c r="G24" s="120"/>
      <c r="H24" s="120"/>
      <c r="I24" s="120"/>
      <c r="J24" s="120"/>
      <c r="K24" s="120"/>
    </row>
    <row r="25" spans="1:11" ht="16.5" customHeight="1" x14ac:dyDescent="0.2">
      <c r="A25" s="119"/>
      <c r="B25" s="119"/>
      <c r="C25" s="120"/>
      <c r="D25" s="120"/>
      <c r="E25" s="120"/>
      <c r="F25" s="120"/>
      <c r="G25" s="120"/>
      <c r="H25" s="120"/>
      <c r="I25" s="120"/>
      <c r="J25" s="120"/>
      <c r="K25" s="120"/>
    </row>
    <row r="26" spans="1:11" s="40" customFormat="1" ht="15" customHeight="1" x14ac:dyDescent="0.2">
      <c r="A26" s="446" t="s">
        <v>302</v>
      </c>
      <c r="B26" s="446"/>
      <c r="C26" s="446"/>
      <c r="D26" s="446"/>
      <c r="E26" s="446"/>
      <c r="F26" s="446"/>
      <c r="G26" s="446"/>
      <c r="H26" s="446"/>
      <c r="I26" s="446"/>
      <c r="J26" s="446"/>
      <c r="K26" s="446"/>
    </row>
    <row r="27" spans="1:11" s="40" customFormat="1" ht="15" customHeight="1" x14ac:dyDescent="0.2">
      <c r="A27" s="121"/>
    </row>
    <row r="28" spans="1:11" ht="16.5" customHeight="1" x14ac:dyDescent="0.2">
      <c r="A28" s="122" t="s">
        <v>303</v>
      </c>
      <c r="C28" s="120"/>
      <c r="D28" s="123"/>
      <c r="E28" s="123"/>
      <c r="F28" s="123"/>
      <c r="G28" s="123"/>
      <c r="H28" s="123"/>
      <c r="I28" s="123"/>
      <c r="J28" s="123"/>
      <c r="K28" s="123"/>
    </row>
    <row r="29" spans="1:11" ht="16.5" customHeight="1" x14ac:dyDescent="0.2">
      <c r="A29" s="122" t="s">
        <v>303</v>
      </c>
      <c r="C29" s="123"/>
      <c r="D29" s="123"/>
      <c r="E29" s="123"/>
      <c r="F29" s="123"/>
      <c r="G29" s="123"/>
      <c r="H29" s="123"/>
      <c r="I29" s="123"/>
      <c r="J29" s="123"/>
      <c r="K29" s="123"/>
    </row>
    <row r="30" spans="1:11" ht="18" customHeight="1" x14ac:dyDescent="0.2">
      <c r="A30" s="122" t="s">
        <v>303</v>
      </c>
      <c r="C30" s="119"/>
      <c r="D30" s="119"/>
      <c r="E30" s="119"/>
      <c r="F30" s="123"/>
      <c r="G30" s="123"/>
      <c r="H30" s="120"/>
      <c r="I30" s="123"/>
      <c r="J30" s="123"/>
      <c r="K30" s="123"/>
    </row>
    <row r="31" spans="1:11" ht="18" customHeight="1" x14ac:dyDescent="0.2">
      <c r="A31" s="122" t="s">
        <v>303</v>
      </c>
      <c r="C31" s="119"/>
      <c r="D31" s="119"/>
      <c r="E31" s="119"/>
      <c r="F31" s="123"/>
      <c r="G31" s="123"/>
      <c r="H31" s="120"/>
      <c r="I31" s="123"/>
      <c r="J31" s="123"/>
      <c r="K31" s="123"/>
    </row>
    <row r="32" spans="1:11" ht="18" customHeight="1" x14ac:dyDescent="0.2">
      <c r="A32" s="122" t="s">
        <v>303</v>
      </c>
      <c r="C32" s="119"/>
      <c r="D32" s="119"/>
      <c r="E32" s="119"/>
      <c r="F32" s="119"/>
      <c r="G32" s="123"/>
      <c r="H32" s="123"/>
      <c r="I32" s="123"/>
      <c r="J32" s="123"/>
      <c r="K32" s="123"/>
    </row>
    <row r="33" spans="1:11" ht="16.5" customHeight="1" x14ac:dyDescent="0.2">
      <c r="A33" s="122" t="s">
        <v>303</v>
      </c>
      <c r="C33" s="123"/>
      <c r="D33" s="123"/>
      <c r="E33" s="123"/>
      <c r="F33" s="123"/>
      <c r="G33" s="123"/>
      <c r="H33" s="123"/>
      <c r="I33" s="123"/>
      <c r="J33" s="123"/>
      <c r="K33" s="123"/>
    </row>
    <row r="34" spans="1:11" ht="16.5" customHeight="1" x14ac:dyDescent="0.2">
      <c r="A34" s="122" t="s">
        <v>303</v>
      </c>
      <c r="C34" s="120"/>
      <c r="D34" s="123"/>
      <c r="E34" s="123"/>
      <c r="F34" s="123"/>
      <c r="G34" s="123"/>
      <c r="H34" s="123"/>
      <c r="I34" s="123"/>
      <c r="J34" s="123"/>
      <c r="K34" s="123"/>
    </row>
    <row r="35" spans="1:11" ht="16.5" customHeight="1" x14ac:dyDescent="0.2">
      <c r="A35" s="122" t="s">
        <v>303</v>
      </c>
      <c r="C35" s="123"/>
      <c r="D35" s="123"/>
      <c r="E35" s="123"/>
      <c r="F35" s="123"/>
      <c r="G35" s="123"/>
      <c r="H35" s="123"/>
      <c r="I35" s="123"/>
      <c r="J35" s="123"/>
      <c r="K35" s="123"/>
    </row>
    <row r="36" spans="1:11" ht="17.25" customHeight="1" x14ac:dyDescent="0.2">
      <c r="C36" s="120"/>
      <c r="D36" s="123"/>
      <c r="E36" s="123"/>
      <c r="F36" s="123"/>
      <c r="G36" s="123"/>
      <c r="H36" s="120"/>
      <c r="I36" s="123"/>
      <c r="J36" s="123"/>
      <c r="K36" s="123"/>
    </row>
    <row r="37" spans="1:11" s="40" customFormat="1" ht="15" customHeight="1" x14ac:dyDescent="0.2">
      <c r="A37" s="446" t="s">
        <v>304</v>
      </c>
      <c r="B37" s="446"/>
      <c r="C37" s="446"/>
      <c r="D37" s="446"/>
      <c r="E37" s="446"/>
      <c r="F37" s="446"/>
      <c r="G37" s="446"/>
      <c r="H37" s="446"/>
      <c r="I37" s="446"/>
      <c r="J37" s="446"/>
      <c r="K37" s="446"/>
    </row>
    <row r="38" spans="1:11" ht="17.25" customHeight="1" x14ac:dyDescent="0.2"/>
    <row r="39" spans="1:11" x14ac:dyDescent="0.2">
      <c r="A39" s="122" t="s">
        <v>303</v>
      </c>
    </row>
    <row r="40" spans="1:11" x14ac:dyDescent="0.2">
      <c r="A40" s="122" t="s">
        <v>303</v>
      </c>
    </row>
    <row r="41" spans="1:11" x14ac:dyDescent="0.2">
      <c r="A41" s="122" t="s">
        <v>303</v>
      </c>
    </row>
    <row r="42" spans="1:11" x14ac:dyDescent="0.2">
      <c r="A42" s="122" t="s">
        <v>303</v>
      </c>
    </row>
    <row r="43" spans="1:11" x14ac:dyDescent="0.2">
      <c r="A43" s="122" t="s">
        <v>303</v>
      </c>
    </row>
    <row r="44" spans="1:11" x14ac:dyDescent="0.2">
      <c r="A44" s="122" t="s">
        <v>303</v>
      </c>
    </row>
    <row r="45" spans="1:11" x14ac:dyDescent="0.2">
      <c r="A45" s="122" t="s">
        <v>303</v>
      </c>
    </row>
    <row r="46" spans="1:11" x14ac:dyDescent="0.2">
      <c r="A46" s="122" t="s">
        <v>303</v>
      </c>
    </row>
    <row r="47" spans="1:11" x14ac:dyDescent="0.2">
      <c r="A47" s="122" t="s">
        <v>303</v>
      </c>
    </row>
    <row r="48" spans="1:11" x14ac:dyDescent="0.2">
      <c r="A48" s="122" t="s">
        <v>303</v>
      </c>
    </row>
  </sheetData>
  <mergeCells count="6">
    <mergeCell ref="A37:K37"/>
    <mergeCell ref="A1:K1"/>
    <mergeCell ref="A2:K2"/>
    <mergeCell ref="A4:E4"/>
    <mergeCell ref="H4:K4"/>
    <mergeCell ref="A26:K26"/>
  </mergeCells>
  <pageMargins left="0.7" right="0.36"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8"/>
  <sheetViews>
    <sheetView view="pageLayout" workbookViewId="0">
      <selection activeCell="D18" sqref="D18"/>
    </sheetView>
  </sheetViews>
  <sheetFormatPr defaultColWidth="8.85546875" defaultRowHeight="12.75" x14ac:dyDescent="0.2"/>
  <cols>
    <col min="1" max="1" width="5.42578125" style="124" customWidth="1"/>
    <col min="2" max="2" width="5.42578125" style="233" customWidth="1"/>
    <col min="3" max="3" width="34.28515625" style="124" customWidth="1"/>
    <col min="4" max="4" width="17" style="124" customWidth="1"/>
    <col min="5" max="5" width="4.85546875" style="124" hidden="1" customWidth="1"/>
    <col min="6" max="6" width="11.42578125" style="124" customWidth="1"/>
    <col min="7" max="7" width="13.42578125" style="124" customWidth="1"/>
    <col min="8" max="16384" width="8.85546875" style="124"/>
  </cols>
  <sheetData>
    <row r="1" spans="2:7" x14ac:dyDescent="0.2">
      <c r="B1" s="457" t="s">
        <v>305</v>
      </c>
      <c r="C1" s="457"/>
      <c r="D1" s="457"/>
      <c r="E1" s="457"/>
      <c r="F1" s="457"/>
      <c r="G1" s="457"/>
    </row>
    <row r="3" spans="2:7" x14ac:dyDescent="0.2">
      <c r="B3" s="228" t="s">
        <v>124</v>
      </c>
      <c r="C3" s="229" t="s">
        <v>306</v>
      </c>
      <c r="D3" s="279" t="s">
        <v>307</v>
      </c>
      <c r="E3" s="280"/>
      <c r="F3" s="467" t="s">
        <v>308</v>
      </c>
      <c r="G3" s="467"/>
    </row>
    <row r="4" spans="2:7" x14ac:dyDescent="0.2">
      <c r="B4" s="231">
        <v>1</v>
      </c>
      <c r="C4" s="232" t="s">
        <v>309</v>
      </c>
      <c r="D4" s="463">
        <v>0.01</v>
      </c>
      <c r="E4" s="464"/>
      <c r="F4" s="463">
        <v>1052.8200000077486</v>
      </c>
      <c r="G4" s="464"/>
    </row>
    <row r="5" spans="2:7" x14ac:dyDescent="0.2">
      <c r="B5" s="230">
        <v>2</v>
      </c>
      <c r="C5" s="232" t="s">
        <v>310</v>
      </c>
      <c r="D5" s="467">
        <v>18226849.609999999</v>
      </c>
      <c r="E5" s="467"/>
      <c r="F5" s="467">
        <v>18255609</v>
      </c>
      <c r="G5" s="467"/>
    </row>
    <row r="6" spans="2:7" x14ac:dyDescent="0.2">
      <c r="B6" s="230">
        <v>3</v>
      </c>
      <c r="C6" s="127" t="s">
        <v>311</v>
      </c>
      <c r="D6" s="467"/>
      <c r="E6" s="467"/>
      <c r="F6" s="467"/>
      <c r="G6" s="467"/>
    </row>
    <row r="7" spans="2:7" x14ac:dyDescent="0.2">
      <c r="B7" s="230">
        <v>4</v>
      </c>
      <c r="C7" s="127" t="s">
        <v>312</v>
      </c>
      <c r="D7" s="467">
        <f>SUM(D4:E6)</f>
        <v>18226849.620000001</v>
      </c>
      <c r="E7" s="467"/>
      <c r="F7" s="467">
        <f>SUM(F4:G6)</f>
        <v>18256661.820000008</v>
      </c>
      <c r="G7" s="467"/>
    </row>
    <row r="8" spans="2:7" ht="7.5" customHeight="1" x14ac:dyDescent="0.2"/>
    <row r="9" spans="2:7" x14ac:dyDescent="0.2">
      <c r="B9" s="234"/>
      <c r="C9" s="118" t="s">
        <v>313</v>
      </c>
      <c r="D9" s="118"/>
      <c r="E9" s="118"/>
      <c r="F9" s="118"/>
      <c r="G9" s="118"/>
    </row>
    <row r="10" spans="2:7" ht="25.5" customHeight="1" x14ac:dyDescent="0.2">
      <c r="B10" s="235" t="s">
        <v>314</v>
      </c>
      <c r="C10" s="118"/>
      <c r="D10" s="118"/>
      <c r="E10" s="118"/>
      <c r="F10" s="118"/>
      <c r="G10" s="118"/>
    </row>
    <row r="11" spans="2:7" x14ac:dyDescent="0.2">
      <c r="B11" s="235" t="s">
        <v>314</v>
      </c>
      <c r="C11" s="118"/>
      <c r="D11" s="118"/>
      <c r="E11" s="118"/>
      <c r="F11" s="118"/>
      <c r="G11" s="118"/>
    </row>
    <row r="12" spans="2:7" x14ac:dyDescent="0.2">
      <c r="B12" s="235" t="s">
        <v>314</v>
      </c>
      <c r="C12" s="118"/>
      <c r="D12" s="118"/>
      <c r="E12" s="118"/>
      <c r="F12" s="118"/>
      <c r="G12" s="118"/>
    </row>
    <row r="13" spans="2:7" ht="6" customHeight="1" x14ac:dyDescent="0.2">
      <c r="B13" s="235" t="s">
        <v>314</v>
      </c>
    </row>
    <row r="14" spans="2:7" x14ac:dyDescent="0.2">
      <c r="B14" s="457" t="s">
        <v>315</v>
      </c>
      <c r="C14" s="457"/>
      <c r="D14" s="457"/>
      <c r="E14" s="457"/>
      <c r="F14" s="457"/>
      <c r="G14" s="457"/>
    </row>
    <row r="16" spans="2:7" x14ac:dyDescent="0.2">
      <c r="B16" s="236">
        <v>4.0999999999999996</v>
      </c>
      <c r="C16" s="124" t="s">
        <v>13</v>
      </c>
    </row>
    <row r="17" spans="2:7" ht="51" x14ac:dyDescent="0.2">
      <c r="B17" s="228" t="s">
        <v>124</v>
      </c>
      <c r="C17" s="230" t="s">
        <v>316</v>
      </c>
      <c r="D17" s="230" t="s">
        <v>13</v>
      </c>
      <c r="E17" s="230"/>
      <c r="F17" s="126" t="s">
        <v>317</v>
      </c>
      <c r="G17" s="126" t="s">
        <v>318</v>
      </c>
    </row>
    <row r="18" spans="2:7" x14ac:dyDescent="0.2">
      <c r="B18" s="230">
        <v>1</v>
      </c>
      <c r="C18" s="127" t="s">
        <v>319</v>
      </c>
      <c r="D18" s="316">
        <v>74239984.120000005</v>
      </c>
      <c r="E18" s="316"/>
      <c r="F18" s="316"/>
      <c r="G18" s="316">
        <f>+D18</f>
        <v>74239984.120000005</v>
      </c>
    </row>
    <row r="19" spans="2:7" x14ac:dyDescent="0.2">
      <c r="B19" s="230">
        <v>2</v>
      </c>
      <c r="C19" s="127" t="s">
        <v>320</v>
      </c>
      <c r="D19" s="316"/>
      <c r="E19" s="316"/>
      <c r="F19" s="316"/>
      <c r="G19" s="316"/>
    </row>
    <row r="20" spans="2:7" x14ac:dyDescent="0.2">
      <c r="B20" s="230">
        <v>3</v>
      </c>
      <c r="C20" s="127" t="s">
        <v>321</v>
      </c>
      <c r="D20" s="316"/>
      <c r="E20" s="316"/>
      <c r="F20" s="316"/>
      <c r="G20" s="316"/>
    </row>
    <row r="21" spans="2:7" x14ac:dyDescent="0.2">
      <c r="B21" s="458"/>
      <c r="C21" s="127" t="s">
        <v>322</v>
      </c>
      <c r="D21" s="316"/>
      <c r="E21" s="316"/>
      <c r="F21" s="316"/>
      <c r="G21" s="316"/>
    </row>
    <row r="22" spans="2:7" x14ac:dyDescent="0.2">
      <c r="B22" s="459"/>
      <c r="C22" s="127" t="s">
        <v>323</v>
      </c>
      <c r="D22" s="316"/>
      <c r="E22" s="316"/>
      <c r="F22" s="316"/>
      <c r="G22" s="316"/>
    </row>
    <row r="23" spans="2:7" x14ac:dyDescent="0.2">
      <c r="B23" s="230">
        <v>4</v>
      </c>
      <c r="C23" s="127" t="s">
        <v>308</v>
      </c>
      <c r="D23" s="316">
        <f>SUM(D18:D22)</f>
        <v>74239984.120000005</v>
      </c>
      <c r="E23" s="316"/>
      <c r="F23" s="316"/>
      <c r="G23" s="316">
        <f>+G18</f>
        <v>74239984.120000005</v>
      </c>
    </row>
    <row r="24" spans="2:7" x14ac:dyDescent="0.2">
      <c r="D24" s="248"/>
      <c r="E24" s="248"/>
      <c r="F24" s="248"/>
      <c r="G24" s="248"/>
    </row>
    <row r="25" spans="2:7" x14ac:dyDescent="0.2">
      <c r="C25" s="124" t="s">
        <v>324</v>
      </c>
    </row>
    <row r="26" spans="2:7" x14ac:dyDescent="0.2">
      <c r="B26" s="228" t="s">
        <v>124</v>
      </c>
      <c r="C26" s="230" t="s">
        <v>325</v>
      </c>
      <c r="D26" s="230" t="s">
        <v>319</v>
      </c>
      <c r="E26" s="230"/>
      <c r="F26" s="460" t="s">
        <v>308</v>
      </c>
      <c r="G26" s="461"/>
    </row>
    <row r="27" spans="2:7" x14ac:dyDescent="0.2">
      <c r="B27" s="230">
        <v>1</v>
      </c>
      <c r="C27" s="127" t="s">
        <v>326</v>
      </c>
      <c r="D27" s="316">
        <f>1437801.75-16575.2</f>
        <v>1421226.55</v>
      </c>
      <c r="E27" s="127"/>
      <c r="F27" s="462">
        <f>1437801.75-16575.2</f>
        <v>1421226.55</v>
      </c>
      <c r="G27" s="452"/>
    </row>
    <row r="28" spans="2:7" x14ac:dyDescent="0.2">
      <c r="B28" s="230">
        <v>2</v>
      </c>
      <c r="C28" s="127" t="s">
        <v>327</v>
      </c>
      <c r="D28" s="463"/>
      <c r="E28" s="464"/>
      <c r="F28" s="463"/>
      <c r="G28" s="464"/>
    </row>
    <row r="29" spans="2:7" x14ac:dyDescent="0.2">
      <c r="B29" s="230">
        <v>3</v>
      </c>
      <c r="C29" s="127" t="s">
        <v>328</v>
      </c>
      <c r="D29" s="280">
        <v>0</v>
      </c>
      <c r="E29" s="280"/>
      <c r="F29" s="463">
        <v>0</v>
      </c>
      <c r="G29" s="464"/>
    </row>
    <row r="30" spans="2:7" x14ac:dyDescent="0.2">
      <c r="B30" s="126">
        <v>4</v>
      </c>
      <c r="C30" s="127" t="s">
        <v>329</v>
      </c>
      <c r="D30" s="280"/>
      <c r="E30" s="280"/>
      <c r="F30" s="463"/>
      <c r="G30" s="464"/>
    </row>
    <row r="31" spans="2:7" x14ac:dyDescent="0.2">
      <c r="B31" s="238">
        <v>5</v>
      </c>
      <c r="C31" s="127" t="s">
        <v>312</v>
      </c>
      <c r="D31" s="280">
        <f>SUM(D27:D30)</f>
        <v>1421226.55</v>
      </c>
      <c r="E31" s="280"/>
      <c r="F31" s="463">
        <f>SUM(F27:F30)</f>
        <v>1421226.55</v>
      </c>
      <c r="G31" s="464"/>
    </row>
    <row r="33" spans="2:8" x14ac:dyDescent="0.2">
      <c r="C33" s="124" t="s">
        <v>330</v>
      </c>
    </row>
    <row r="34" spans="2:8" x14ac:dyDescent="0.2">
      <c r="B34" s="228" t="s">
        <v>124</v>
      </c>
      <c r="C34" s="230" t="s">
        <v>325</v>
      </c>
      <c r="D34" s="230" t="s">
        <v>319</v>
      </c>
      <c r="E34" s="230"/>
      <c r="F34" s="460" t="s">
        <v>308</v>
      </c>
      <c r="G34" s="461"/>
    </row>
    <row r="35" spans="2:8" ht="33" customHeight="1" x14ac:dyDescent="0.2">
      <c r="B35" s="230">
        <v>1</v>
      </c>
      <c r="C35" s="239" t="s">
        <v>331</v>
      </c>
      <c r="D35" s="316">
        <v>2289899197</v>
      </c>
      <c r="E35" s="316"/>
      <c r="F35" s="465">
        <v>2289899197</v>
      </c>
      <c r="G35" s="466"/>
    </row>
    <row r="36" spans="2:8" x14ac:dyDescent="0.2">
      <c r="B36" s="230">
        <v>2</v>
      </c>
      <c r="C36" s="127" t="s">
        <v>332</v>
      </c>
      <c r="D36" s="127"/>
      <c r="E36" s="127"/>
      <c r="F36" s="451"/>
      <c r="G36" s="452"/>
    </row>
    <row r="37" spans="2:8" x14ac:dyDescent="0.2">
      <c r="B37" s="230">
        <v>3</v>
      </c>
      <c r="C37" s="127" t="s">
        <v>333</v>
      </c>
      <c r="D37" s="127"/>
      <c r="E37" s="127"/>
      <c r="F37" s="451"/>
      <c r="G37" s="452"/>
    </row>
    <row r="38" spans="2:8" x14ac:dyDescent="0.2">
      <c r="B38" s="126">
        <v>4</v>
      </c>
      <c r="C38" s="127" t="s">
        <v>334</v>
      </c>
      <c r="D38" s="127"/>
      <c r="E38" s="127"/>
      <c r="F38" s="451"/>
      <c r="G38" s="452"/>
    </row>
    <row r="39" spans="2:8" x14ac:dyDescent="0.2">
      <c r="B39" s="238">
        <v>5</v>
      </c>
      <c r="C39" s="127" t="s">
        <v>335</v>
      </c>
      <c r="D39" s="127"/>
      <c r="E39" s="127"/>
      <c r="F39" s="451"/>
      <c r="G39" s="452"/>
    </row>
    <row r="40" spans="2:8" x14ac:dyDescent="0.2">
      <c r="B40" s="240">
        <v>6</v>
      </c>
      <c r="C40" s="241" t="s">
        <v>336</v>
      </c>
      <c r="D40" s="220"/>
      <c r="E40" s="220"/>
      <c r="F40" s="453"/>
      <c r="G40" s="454"/>
    </row>
    <row r="41" spans="2:8" x14ac:dyDescent="0.2">
      <c r="B41" s="230">
        <v>7</v>
      </c>
      <c r="C41" s="127"/>
      <c r="D41" s="129"/>
      <c r="E41" s="129"/>
      <c r="F41" s="455"/>
      <c r="G41" s="456"/>
    </row>
    <row r="42" spans="2:8" x14ac:dyDescent="0.2">
      <c r="B42" s="230">
        <v>8</v>
      </c>
      <c r="C42" s="127"/>
      <c r="D42" s="129"/>
      <c r="E42" s="129"/>
      <c r="F42" s="455"/>
      <c r="G42" s="456"/>
    </row>
    <row r="43" spans="2:8" x14ac:dyDescent="0.2">
      <c r="B43" s="238"/>
      <c r="C43" s="127" t="s">
        <v>312</v>
      </c>
      <c r="D43" s="316">
        <f>+D35</f>
        <v>2289899197</v>
      </c>
      <c r="E43" s="129"/>
      <c r="F43" s="455">
        <f>+F35</f>
        <v>2289899197</v>
      </c>
      <c r="G43" s="456"/>
    </row>
    <row r="44" spans="2:8" ht="7.5" customHeight="1" x14ac:dyDescent="0.2"/>
    <row r="45" spans="2:8" ht="15" customHeight="1" x14ac:dyDescent="0.2">
      <c r="B45" s="450" t="s">
        <v>337</v>
      </c>
      <c r="C45" s="450"/>
      <c r="D45" s="450"/>
      <c r="E45" s="450"/>
      <c r="F45" s="450"/>
      <c r="G45" s="450"/>
      <c r="H45" s="242"/>
    </row>
    <row r="46" spans="2:8" x14ac:dyDescent="0.2">
      <c r="B46" s="450"/>
      <c r="C46" s="450"/>
      <c r="D46" s="450"/>
      <c r="E46" s="450"/>
      <c r="F46" s="450"/>
      <c r="G46" s="450"/>
      <c r="H46" s="242"/>
    </row>
    <row r="47" spans="2:8" x14ac:dyDescent="0.2">
      <c r="B47" s="450"/>
      <c r="C47" s="450"/>
      <c r="D47" s="450"/>
      <c r="E47" s="450"/>
      <c r="F47" s="450"/>
      <c r="G47" s="450"/>
    </row>
    <row r="48" spans="2:8" x14ac:dyDescent="0.2">
      <c r="B48" s="44"/>
    </row>
  </sheetData>
  <mergeCells count="30">
    <mergeCell ref="F7:G7"/>
    <mergeCell ref="B1:G1"/>
    <mergeCell ref="F3:G3"/>
    <mergeCell ref="F4:G4"/>
    <mergeCell ref="F5:G5"/>
    <mergeCell ref="F6:G6"/>
    <mergeCell ref="D4:E4"/>
    <mergeCell ref="D5:E5"/>
    <mergeCell ref="D6:E6"/>
    <mergeCell ref="D7:E7"/>
    <mergeCell ref="F37:G37"/>
    <mergeCell ref="B14:G14"/>
    <mergeCell ref="B21:B22"/>
    <mergeCell ref="F26:G26"/>
    <mergeCell ref="F27:G27"/>
    <mergeCell ref="F28:G28"/>
    <mergeCell ref="F29:G29"/>
    <mergeCell ref="F30:G30"/>
    <mergeCell ref="F31:G31"/>
    <mergeCell ref="F34:G34"/>
    <mergeCell ref="F35:G35"/>
    <mergeCell ref="F36:G36"/>
    <mergeCell ref="D28:E28"/>
    <mergeCell ref="B45:G47"/>
    <mergeCell ref="F38:G38"/>
    <mergeCell ref="F39:G39"/>
    <mergeCell ref="F40:G40"/>
    <mergeCell ref="F41:G41"/>
    <mergeCell ref="F42:G42"/>
    <mergeCell ref="F43:G4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view="pageLayout" topLeftCell="A19" workbookViewId="0">
      <selection activeCell="F41" sqref="F41:J41"/>
    </sheetView>
  </sheetViews>
  <sheetFormatPr defaultColWidth="8.85546875" defaultRowHeight="12.75" x14ac:dyDescent="0.2"/>
  <cols>
    <col min="1" max="1" width="2.28515625" style="281" customWidth="1"/>
    <col min="2" max="2" width="3.85546875" style="282" bestFit="1" customWidth="1"/>
    <col min="3" max="3" width="25.140625" style="281" customWidth="1"/>
    <col min="4" max="4" width="8.85546875" style="281" customWidth="1"/>
    <col min="5" max="5" width="9.7109375" style="281" customWidth="1"/>
    <col min="6" max="6" width="9.42578125" style="281" customWidth="1"/>
    <col min="7" max="7" width="15" style="281" customWidth="1"/>
    <col min="8" max="8" width="12.42578125" style="281" customWidth="1"/>
    <col min="9" max="9" width="8.85546875" style="281" hidden="1" customWidth="1"/>
    <col min="10" max="10" width="15" style="281" customWidth="1"/>
    <col min="11" max="16384" width="8.85546875" style="281"/>
  </cols>
  <sheetData>
    <row r="1" spans="2:10" x14ac:dyDescent="0.2">
      <c r="B1" s="478" t="s">
        <v>338</v>
      </c>
      <c r="C1" s="478"/>
      <c r="D1" s="478"/>
      <c r="E1" s="478"/>
      <c r="F1" s="478"/>
      <c r="G1" s="478"/>
      <c r="H1" s="478"/>
      <c r="I1" s="478"/>
      <c r="J1" s="478"/>
    </row>
    <row r="3" spans="2:10" x14ac:dyDescent="0.2">
      <c r="B3" s="283" t="s">
        <v>124</v>
      </c>
      <c r="C3" s="284" t="s">
        <v>325</v>
      </c>
      <c r="D3" s="481" t="s">
        <v>319</v>
      </c>
      <c r="E3" s="481"/>
      <c r="F3" s="481"/>
      <c r="G3" s="477" t="s">
        <v>308</v>
      </c>
      <c r="H3" s="477"/>
      <c r="I3" s="477"/>
      <c r="J3" s="477"/>
    </row>
    <row r="4" spans="2:10" x14ac:dyDescent="0.2">
      <c r="B4" s="285">
        <v>1</v>
      </c>
      <c r="C4" s="286"/>
      <c r="D4" s="477"/>
      <c r="E4" s="477"/>
      <c r="F4" s="477"/>
      <c r="G4" s="477"/>
      <c r="H4" s="477"/>
      <c r="I4" s="477"/>
      <c r="J4" s="477"/>
    </row>
    <row r="5" spans="2:10" x14ac:dyDescent="0.2">
      <c r="B5" s="284">
        <v>2</v>
      </c>
      <c r="C5" s="286"/>
      <c r="D5" s="477"/>
      <c r="E5" s="477"/>
      <c r="F5" s="477"/>
      <c r="G5" s="477"/>
      <c r="H5" s="477"/>
      <c r="I5" s="477"/>
      <c r="J5" s="477"/>
    </row>
    <row r="6" spans="2:10" x14ac:dyDescent="0.2">
      <c r="B6" s="284">
        <v>3</v>
      </c>
      <c r="C6" s="284" t="s">
        <v>312</v>
      </c>
      <c r="D6" s="477">
        <f>+D4</f>
        <v>0</v>
      </c>
      <c r="E6" s="477"/>
      <c r="F6" s="477"/>
      <c r="G6" s="477">
        <f>+G4</f>
        <v>0</v>
      </c>
      <c r="H6" s="477"/>
      <c r="I6" s="477"/>
      <c r="J6" s="477"/>
    </row>
    <row r="8" spans="2:10" x14ac:dyDescent="0.2">
      <c r="B8" s="478" t="s">
        <v>339</v>
      </c>
      <c r="C8" s="478"/>
      <c r="D8" s="478"/>
      <c r="E8" s="478"/>
      <c r="F8" s="478"/>
      <c r="G8" s="478"/>
      <c r="H8" s="478"/>
      <c r="I8" s="478"/>
      <c r="J8" s="478"/>
    </row>
    <row r="9" spans="2:10" x14ac:dyDescent="0.2">
      <c r="D9" s="479"/>
      <c r="E9" s="479"/>
      <c r="F9" s="479"/>
      <c r="G9" s="479"/>
      <c r="H9" s="479"/>
      <c r="I9" s="479"/>
      <c r="J9" s="287"/>
    </row>
    <row r="10" spans="2:10" x14ac:dyDescent="0.2">
      <c r="B10" s="480" t="s">
        <v>124</v>
      </c>
      <c r="C10" s="481" t="s">
        <v>316</v>
      </c>
      <c r="D10" s="477" t="s">
        <v>340</v>
      </c>
      <c r="E10" s="477"/>
      <c r="F10" s="477"/>
      <c r="G10" s="477"/>
      <c r="H10" s="477"/>
      <c r="I10" s="477"/>
      <c r="J10" s="482" t="s">
        <v>312</v>
      </c>
    </row>
    <row r="11" spans="2:10" ht="51" x14ac:dyDescent="0.2">
      <c r="B11" s="480"/>
      <c r="C11" s="481"/>
      <c r="D11" s="288" t="s">
        <v>341</v>
      </c>
      <c r="E11" s="289" t="s">
        <v>342</v>
      </c>
      <c r="F11" s="289" t="s">
        <v>343</v>
      </c>
      <c r="G11" s="290" t="s">
        <v>344</v>
      </c>
      <c r="H11" s="289" t="s">
        <v>345</v>
      </c>
      <c r="I11" s="291"/>
      <c r="J11" s="483"/>
    </row>
    <row r="12" spans="2:10" x14ac:dyDescent="0.2">
      <c r="B12" s="284">
        <v>1</v>
      </c>
      <c r="C12" s="291" t="s">
        <v>346</v>
      </c>
      <c r="D12" s="292"/>
      <c r="E12" s="293"/>
      <c r="F12" s="293"/>
      <c r="G12" s="293">
        <v>215088205.34999999</v>
      </c>
      <c r="H12" s="317"/>
      <c r="I12" s="293"/>
      <c r="J12" s="293">
        <f>SUM(D12:I12)</f>
        <v>215088205.34999999</v>
      </c>
    </row>
    <row r="13" spans="2:10" x14ac:dyDescent="0.2">
      <c r="B13" s="284">
        <v>2</v>
      </c>
      <c r="C13" s="291" t="s">
        <v>347</v>
      </c>
      <c r="D13" s="293"/>
      <c r="E13" s="293"/>
      <c r="F13" s="293"/>
      <c r="G13" s="293"/>
      <c r="H13" s="293"/>
      <c r="I13" s="293"/>
      <c r="J13" s="293">
        <f t="shared" ref="J13:J20" si="0">SUM(D13:I13)</f>
        <v>0</v>
      </c>
    </row>
    <row r="14" spans="2:10" x14ac:dyDescent="0.2">
      <c r="B14" s="284">
        <v>3</v>
      </c>
      <c r="C14" s="291" t="s">
        <v>348</v>
      </c>
      <c r="D14" s="293"/>
      <c r="E14" s="293"/>
      <c r="F14" s="293"/>
      <c r="G14" s="293"/>
      <c r="H14" s="293"/>
      <c r="I14" s="293"/>
      <c r="J14" s="293">
        <f t="shared" si="0"/>
        <v>0</v>
      </c>
    </row>
    <row r="15" spans="2:10" x14ac:dyDescent="0.2">
      <c r="B15" s="284">
        <v>4</v>
      </c>
      <c r="C15" s="291" t="s">
        <v>349</v>
      </c>
      <c r="D15" s="293"/>
      <c r="E15" s="293"/>
      <c r="F15" s="293"/>
      <c r="G15" s="293"/>
      <c r="H15" s="293"/>
      <c r="I15" s="293"/>
      <c r="J15" s="293">
        <f t="shared" si="0"/>
        <v>0</v>
      </c>
    </row>
    <row r="16" spans="2:10" x14ac:dyDescent="0.2">
      <c r="B16" s="284">
        <v>5</v>
      </c>
      <c r="C16" s="291" t="s">
        <v>350</v>
      </c>
      <c r="D16" s="293"/>
      <c r="E16" s="293"/>
      <c r="F16" s="293"/>
      <c r="G16" s="293"/>
      <c r="H16" s="293"/>
      <c r="I16" s="293"/>
      <c r="J16" s="293">
        <f t="shared" si="0"/>
        <v>0</v>
      </c>
    </row>
    <row r="17" spans="2:10" x14ac:dyDescent="0.2">
      <c r="B17" s="284">
        <v>6</v>
      </c>
      <c r="C17" s="291" t="s">
        <v>351</v>
      </c>
      <c r="D17" s="293"/>
      <c r="E17" s="293"/>
      <c r="F17" s="293"/>
      <c r="G17" s="293"/>
      <c r="H17" s="293"/>
      <c r="I17" s="293"/>
      <c r="J17" s="293">
        <f t="shared" si="0"/>
        <v>0</v>
      </c>
    </row>
    <row r="18" spans="2:10" x14ac:dyDescent="0.2">
      <c r="B18" s="284">
        <v>7</v>
      </c>
      <c r="C18" s="291" t="s">
        <v>352</v>
      </c>
      <c r="D18" s="293"/>
      <c r="E18" s="293"/>
      <c r="F18" s="293"/>
      <c r="G18" s="293"/>
      <c r="H18" s="293"/>
      <c r="I18" s="293"/>
      <c r="J18" s="293">
        <f t="shared" si="0"/>
        <v>0</v>
      </c>
    </row>
    <row r="19" spans="2:10" x14ac:dyDescent="0.2">
      <c r="B19" s="294" t="s">
        <v>353</v>
      </c>
      <c r="C19" s="291" t="s">
        <v>319</v>
      </c>
      <c r="D19" s="293"/>
      <c r="E19" s="293"/>
      <c r="F19" s="293"/>
      <c r="G19" s="293"/>
      <c r="H19" s="293"/>
      <c r="I19" s="293"/>
      <c r="J19" s="293">
        <f t="shared" si="0"/>
        <v>0</v>
      </c>
    </row>
    <row r="20" spans="2:10" ht="18" customHeight="1" x14ac:dyDescent="0.2">
      <c r="B20" s="294" t="s">
        <v>354</v>
      </c>
      <c r="C20" s="291" t="s">
        <v>308</v>
      </c>
      <c r="D20" s="293"/>
      <c r="E20" s="293"/>
      <c r="F20" s="293"/>
      <c r="G20" s="293">
        <f>+G12+G13-G14</f>
        <v>215088205.34999999</v>
      </c>
      <c r="H20" s="293">
        <f>+H12+H13-H14</f>
        <v>0</v>
      </c>
      <c r="I20" s="293"/>
      <c r="J20" s="293">
        <f t="shared" si="0"/>
        <v>215088205.34999999</v>
      </c>
    </row>
    <row r="21" spans="2:10" s="295" customFormat="1" ht="26.25" customHeight="1" x14ac:dyDescent="0.25">
      <c r="B21" s="484" t="s">
        <v>355</v>
      </c>
      <c r="C21" s="484"/>
      <c r="D21" s="484"/>
      <c r="E21" s="484"/>
      <c r="F21" s="484"/>
      <c r="G21" s="484"/>
      <c r="H21" s="484"/>
      <c r="I21" s="484"/>
      <c r="J21" s="484"/>
    </row>
    <row r="22" spans="2:10" x14ac:dyDescent="0.2">
      <c r="B22" s="296" t="s">
        <v>356</v>
      </c>
    </row>
    <row r="23" spans="2:10" x14ac:dyDescent="0.2">
      <c r="B23" s="296" t="s">
        <v>357</v>
      </c>
    </row>
    <row r="24" spans="2:10" x14ac:dyDescent="0.2">
      <c r="B24" s="297" t="s">
        <v>673</v>
      </c>
      <c r="C24" s="298"/>
      <c r="D24" s="298"/>
      <c r="E24" s="298"/>
      <c r="F24" s="298"/>
      <c r="G24" s="298"/>
    </row>
    <row r="25" spans="2:10" x14ac:dyDescent="0.2">
      <c r="B25" s="297" t="str">
        <f>+B24</f>
        <v>………………...…..................................................................................................................................................</v>
      </c>
      <c r="C25" s="298"/>
      <c r="D25" s="298"/>
      <c r="E25" s="298"/>
      <c r="F25" s="298"/>
      <c r="G25" s="298"/>
    </row>
    <row r="26" spans="2:10" x14ac:dyDescent="0.2">
      <c r="B26" s="297" t="str">
        <f>+B24</f>
        <v>………………...…..................................................................................................................................................</v>
      </c>
      <c r="C26" s="298"/>
      <c r="D26" s="298"/>
      <c r="E26" s="298"/>
      <c r="F26" s="298"/>
      <c r="G26" s="298"/>
    </row>
    <row r="27" spans="2:10" x14ac:dyDescent="0.2">
      <c r="B27" s="478" t="s">
        <v>358</v>
      </c>
      <c r="C27" s="478"/>
      <c r="D27" s="478"/>
      <c r="E27" s="478"/>
      <c r="F27" s="478"/>
      <c r="G27" s="478"/>
      <c r="H27" s="478"/>
      <c r="I27" s="478"/>
      <c r="J27" s="478"/>
    </row>
    <row r="28" spans="2:10" x14ac:dyDescent="0.2">
      <c r="B28" s="299"/>
      <c r="C28" s="300" t="s">
        <v>359</v>
      </c>
      <c r="D28" s="301"/>
      <c r="E28" s="301"/>
      <c r="F28" s="301"/>
      <c r="G28" s="301"/>
      <c r="H28" s="301"/>
      <c r="I28" s="301"/>
      <c r="J28" s="301"/>
    </row>
    <row r="30" spans="2:10" x14ac:dyDescent="0.2">
      <c r="B30" s="296" t="s">
        <v>360</v>
      </c>
    </row>
    <row r="31" spans="2:10" x14ac:dyDescent="0.2">
      <c r="B31" s="296" t="s">
        <v>361</v>
      </c>
    </row>
    <row r="32" spans="2:10" x14ac:dyDescent="0.2">
      <c r="B32" s="296" t="s">
        <v>362</v>
      </c>
    </row>
    <row r="33" spans="2:10" x14ac:dyDescent="0.2">
      <c r="B33" s="297" t="s">
        <v>674</v>
      </c>
      <c r="C33" s="298"/>
      <c r="D33" s="298"/>
      <c r="E33" s="298"/>
      <c r="F33" s="298"/>
      <c r="G33" s="298"/>
    </row>
    <row r="34" spans="2:10" x14ac:dyDescent="0.2">
      <c r="B34" s="297" t="str">
        <f>+B33</f>
        <v>..……………...…...........................................................................................................................................</v>
      </c>
      <c r="C34" s="298"/>
      <c r="D34" s="298"/>
      <c r="E34" s="298"/>
      <c r="F34" s="298"/>
      <c r="G34" s="298"/>
    </row>
    <row r="35" spans="2:10" x14ac:dyDescent="0.2">
      <c r="B35" s="297" t="str">
        <f>+B33</f>
        <v>..……………...…...........................................................................................................................................</v>
      </c>
      <c r="C35" s="298"/>
      <c r="D35" s="298"/>
      <c r="E35" s="298"/>
      <c r="F35" s="298"/>
      <c r="G35" s="298"/>
    </row>
    <row r="36" spans="2:10" x14ac:dyDescent="0.2">
      <c r="B36" s="478" t="s">
        <v>363</v>
      </c>
      <c r="C36" s="478"/>
      <c r="D36" s="478"/>
      <c r="E36" s="478"/>
      <c r="F36" s="478"/>
      <c r="G36" s="478"/>
      <c r="H36" s="478"/>
      <c r="I36" s="478"/>
      <c r="J36" s="478"/>
    </row>
    <row r="38" spans="2:10" x14ac:dyDescent="0.2">
      <c r="B38" s="283" t="s">
        <v>124</v>
      </c>
      <c r="C38" s="284" t="s">
        <v>325</v>
      </c>
      <c r="D38" s="485" t="s">
        <v>319</v>
      </c>
      <c r="E38" s="486"/>
      <c r="F38" s="468" t="s">
        <v>308</v>
      </c>
      <c r="G38" s="487"/>
      <c r="H38" s="487"/>
      <c r="I38" s="487"/>
      <c r="J38" s="469"/>
    </row>
    <row r="39" spans="2:10" x14ac:dyDescent="0.2">
      <c r="B39" s="285">
        <v>1</v>
      </c>
      <c r="C39" s="286" t="s">
        <v>364</v>
      </c>
      <c r="D39" s="474">
        <v>413898570</v>
      </c>
      <c r="E39" s="475"/>
      <c r="F39" s="476">
        <v>413898570</v>
      </c>
      <c r="G39" s="476"/>
      <c r="H39" s="476"/>
      <c r="I39" s="476"/>
      <c r="J39" s="476"/>
    </row>
    <row r="40" spans="2:10" ht="25.5" x14ac:dyDescent="0.2">
      <c r="B40" s="284">
        <v>2</v>
      </c>
      <c r="C40" s="302" t="s">
        <v>365</v>
      </c>
      <c r="D40" s="468"/>
      <c r="E40" s="469"/>
      <c r="F40" s="473"/>
      <c r="G40" s="473"/>
      <c r="H40" s="473"/>
      <c r="I40" s="473"/>
      <c r="J40" s="473"/>
    </row>
    <row r="41" spans="2:10" ht="38.25" x14ac:dyDescent="0.2">
      <c r="B41" s="284">
        <v>3</v>
      </c>
      <c r="C41" s="303" t="s">
        <v>366</v>
      </c>
      <c r="D41" s="468"/>
      <c r="E41" s="469"/>
      <c r="F41" s="473"/>
      <c r="G41" s="473"/>
      <c r="H41" s="473"/>
      <c r="I41" s="473"/>
      <c r="J41" s="473"/>
    </row>
    <row r="42" spans="2:10" x14ac:dyDescent="0.2">
      <c r="B42" s="284">
        <v>4</v>
      </c>
      <c r="C42" s="291"/>
      <c r="D42" s="468"/>
      <c r="E42" s="469"/>
      <c r="F42" s="470"/>
      <c r="G42" s="471"/>
      <c r="H42" s="471"/>
      <c r="I42" s="471"/>
      <c r="J42" s="472"/>
    </row>
    <row r="43" spans="2:10" x14ac:dyDescent="0.2">
      <c r="B43" s="284">
        <v>5</v>
      </c>
      <c r="C43" s="291" t="s">
        <v>312</v>
      </c>
      <c r="D43" s="468">
        <f>+D39</f>
        <v>413898570</v>
      </c>
      <c r="E43" s="469"/>
      <c r="F43" s="470">
        <f>+F39</f>
        <v>413898570</v>
      </c>
      <c r="G43" s="471"/>
      <c r="H43" s="471"/>
      <c r="I43" s="471"/>
      <c r="J43" s="472"/>
    </row>
  </sheetData>
  <mergeCells count="30">
    <mergeCell ref="D5:F5"/>
    <mergeCell ref="G5:J5"/>
    <mergeCell ref="B1:J1"/>
    <mergeCell ref="D3:F3"/>
    <mergeCell ref="G3:J3"/>
    <mergeCell ref="D4:F4"/>
    <mergeCell ref="G4:J4"/>
    <mergeCell ref="D39:E39"/>
    <mergeCell ref="F39:J39"/>
    <mergeCell ref="D6:F6"/>
    <mergeCell ref="G6:J6"/>
    <mergeCell ref="B8:J8"/>
    <mergeCell ref="D9:I9"/>
    <mergeCell ref="B10:B11"/>
    <mergeCell ref="C10:C11"/>
    <mergeCell ref="D10:I10"/>
    <mergeCell ref="J10:J11"/>
    <mergeCell ref="B21:J21"/>
    <mergeCell ref="B27:J27"/>
    <mergeCell ref="B36:J36"/>
    <mergeCell ref="D38:E38"/>
    <mergeCell ref="F38:J38"/>
    <mergeCell ref="D43:E43"/>
    <mergeCell ref="F43:J43"/>
    <mergeCell ref="D40:E40"/>
    <mergeCell ref="F40:J40"/>
    <mergeCell ref="D41:E41"/>
    <mergeCell ref="F41:J41"/>
    <mergeCell ref="D42:E42"/>
    <mergeCell ref="F42:J42"/>
  </mergeCells>
  <pageMargins left="0.51181102362204722" right="0.31496062992125984" top="0.74803149606299213"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nuur</vt:lpstr>
      <vt:lpstr>ar</vt:lpstr>
      <vt:lpstr>blanc</vt:lpstr>
      <vt:lpstr>orlogo</vt:lpstr>
      <vt:lpstr>uu</vt:lpstr>
      <vt:lpstr>MG</vt:lpstr>
      <vt:lpstr>1</vt:lpstr>
      <vt:lpstr>2</vt:lpstr>
      <vt:lpstr>3</vt:lpstr>
      <vt:lpstr>4</vt:lpstr>
      <vt:lpstr>5</vt:lpstr>
      <vt:lpstr>6</vt:lpstr>
      <vt:lpstr>7</vt:lpstr>
      <vt:lpstr>8</vt:lpstr>
      <vt:lpstr>9</vt:lpstr>
      <vt:lpstr>10</vt:lpstr>
      <vt:lpstr>11</vt:lpstr>
      <vt:lpstr>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Updatesofts Forums</dc:creator>
  <cp:lastModifiedBy>User</cp:lastModifiedBy>
  <cp:lastPrinted>2024-01-29T04:50:53Z</cp:lastPrinted>
  <dcterms:created xsi:type="dcterms:W3CDTF">2012-06-29T17:47:38Z</dcterms:created>
  <dcterms:modified xsi:type="dcterms:W3CDTF">2024-02-26T08:31:19Z</dcterms:modified>
</cp:coreProperties>
</file>