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4"/>
  </bookViews>
  <sheets>
    <sheet name="CT-1" sheetId="1" r:id="rId1"/>
    <sheet name="CT-2" sheetId="2" r:id="rId2"/>
    <sheet name="CT-3" sheetId="3" r:id="rId3"/>
    <sheet name="CT-4" sheetId="4" r:id="rId4"/>
    <sheet name="Sheet4" sheetId="5" r:id="rId5"/>
    <sheet name="Sheet5" sheetId="6" r:id="rId6"/>
    <sheet name="Sheet6" sheetId="7" r:id="rId7"/>
  </sheets>
  <externalReferences>
    <externalReference r:id="rId10"/>
  </externalReferences>
  <definedNames/>
  <calcPr fullCalcOnLoad="1"/>
</workbook>
</file>

<file path=xl/sharedStrings.xml><?xml version="1.0" encoding="utf-8"?>
<sst xmlns="http://schemas.openxmlformats.org/spreadsheetml/2006/main" count="885" uniqueCount="584">
  <si>
    <t>Тавилга ХК</t>
  </si>
  <si>
    <t>САНХҮҮ БАЙДЛЫН ТАЙЛАН</t>
  </si>
  <si>
    <t>(Аж ахуйн нэгжийн нэр)</t>
  </si>
  <si>
    <t>(төгрөгөөр)</t>
  </si>
  <si>
    <t>Мөрийн дугаар</t>
  </si>
  <si>
    <t>Үзүүлэлт</t>
  </si>
  <si>
    <t>2022 оны 12-р сарын 31</t>
  </si>
  <si>
    <t>1</t>
  </si>
  <si>
    <t>Хөрөнгө</t>
  </si>
  <si>
    <t>1.1</t>
  </si>
  <si>
    <t>Эргэлтийн хөрөнгө</t>
  </si>
  <si>
    <t>1.1.1</t>
  </si>
  <si>
    <t>Мөнгө,түүнтэй адилтгах хөрөнгө</t>
  </si>
  <si>
    <t>1.1.2</t>
  </si>
  <si>
    <t>Дансны авлага</t>
  </si>
  <si>
    <t>1.1.3</t>
  </si>
  <si>
    <t>Татвар, НДШ – 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</si>
  <si>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</si>
  <si>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</si>
  <si>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</si>
  <si>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</si>
  <si>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</si>
  <si>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</si>
  <si>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</si>
  <si>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</si>
  <si>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</si>
  <si>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</si>
  <si>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</si>
  <si>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</si>
  <si>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</si>
  <si>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</si>
  <si>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</si>
  <si>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</si>
  <si>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</si>
  <si>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</si>
  <si>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</si>
  <si>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</si>
  <si>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</si>
  <si>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</si>
  <si>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</si>
  <si>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</si>
  <si>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</si>
  <si>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</si>
  <si>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</si>
  <si>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</si>
  <si>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</si>
  <si>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</si>
  <si>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</si>
  <si>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</si>
  <si>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</si>
  <si>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</si>
  <si>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1.3</t>
  </si>
  <si>
    <t>НИЙТ ХӨРӨНГИЙН ДҮН</t>
  </si>
  <si>
    <t>2.1.1.1</t>
  </si>
  <si>
    <t>Дансны өглөг</t>
  </si>
  <si>
    <t>2.1.1.2</t>
  </si>
  <si>
    <t>Цалингийн  өглөг</t>
  </si>
  <si>
    <t>2.1.1.3</t>
  </si>
  <si>
    <t>Татварын өр</t>
  </si>
  <si>
    <t>2.1.1.4</t>
  </si>
  <si>
    <t>НДШ - ийн  өглөг</t>
  </si>
  <si>
    <t>2.1.1.5</t>
  </si>
  <si>
    <t>Банкны 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</si>
  <si>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</si>
  <si>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</si>
  <si>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</si>
  <si>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</si>
  <si>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</si>
  <si>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</si>
  <si>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</si>
  <si>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</si>
  <si>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</si>
  <si>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</si>
  <si>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</si>
  <si>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бүлэг хөрөнгөнд хамаарах өр төлбөр</t>
  </si>
  <si>
    <t>2.1.1.12</t>
  </si>
  <si>
    <t>2.1.1.13</t>
  </si>
  <si>
    <t>Богино хугацаат өр төлбөрийн дүн</t>
  </si>
  <si>
    <t>2.1.2.1</t>
  </si>
  <si>
    <t>Урт хугацаат зээл</t>
  </si>
  <si>
    <t>2.1.2.2</t>
  </si>
  <si>
    <t>Нөөц /өр төлбөр/</t>
  </si>
  <si>
    <t>2.1.2.3</t>
  </si>
  <si>
    <t>Хойшлогдсон татварын өр</t>
  </si>
  <si>
    <t>2.1.2.4</t>
  </si>
  <si>
    <t>Бусад урт хугацаат өр төлбөр</t>
  </si>
  <si>
    <t>2.1.2.5</t>
  </si>
  <si>
    <t>2.1.2.6</t>
  </si>
  <si>
    <t>Урт хугацаат өр төлбөрийн дүн</t>
  </si>
  <si>
    <t>2.2</t>
  </si>
  <si>
    <t>Өр төлбөрийн нийт дүн</t>
  </si>
  <si>
    <t>2.3</t>
  </si>
  <si>
    <t>Өмч</t>
  </si>
  <si>
    <t>2.3.1</t>
  </si>
  <si>
    <t>төрийн</t>
  </si>
  <si>
    <t>2.3.2</t>
  </si>
  <si>
    <t>хувийн</t>
  </si>
  <si>
    <t>2.3.3</t>
  </si>
  <si>
    <t>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</si>
  <si>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</si>
  <si>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</si>
  <si>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</si>
  <si>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</si>
  <si>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</si>
  <si>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</si>
  <si>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</si>
  <si>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</si>
  <si>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</si>
  <si>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</si>
  <si>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</si>
  <si>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</si>
  <si>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</si>
  <si>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2.3.11</t>
  </si>
  <si>
    <t>Эздийн өмчийн дүн</t>
  </si>
  <si>
    <t>2.4</t>
  </si>
  <si>
    <t>ӨР ТӨЛБӨР БА ЭЗДИЙН ӨМЧИЙН ДҮН</t>
  </si>
  <si>
    <t xml:space="preserve">Хөтөлсөн нягтлан бодогч : </t>
  </si>
  <si>
    <t>Д.Нарантунгалаг</t>
  </si>
  <si>
    <t>/                                                                 /</t>
  </si>
  <si>
    <t xml:space="preserve">Дарга /Захирал/ : </t>
  </si>
  <si>
    <t>Хуудас 1 / 1</t>
  </si>
  <si>
    <t>2023 оны 12-р сарын 31</t>
  </si>
  <si>
    <t>ОРЛОГЫН ДЭЛГЭРЭНГҮЙ ТАЙЛАН</t>
  </si>
  <si>
    <t>Борлуулалтын орлого (цэвэр)</t>
  </si>
  <si>
    <t>2</t>
  </si>
  <si>
    <t>Борлуулсан бүтээгдэхүүний өртөг</t>
  </si>
  <si>
    <t>3</t>
  </si>
  <si>
    <t xml:space="preserve">Нийт ашиг ( алдагдал) </t>
  </si>
  <si>
    <t>4</t>
  </si>
  <si>
    <t>Түрээсийн орлого</t>
  </si>
  <si>
    <t>5</t>
  </si>
  <si>
    <t>Хүүний орлого</t>
  </si>
  <si>
    <t>6</t>
  </si>
  <si>
    <t>Ногдол ашгийн орлого</t>
  </si>
  <si>
    <t>7</t>
  </si>
  <si>
    <t>Эрхийн шимтгэлийн орлого</t>
  </si>
  <si>
    <t>8</t>
  </si>
  <si>
    <t>Бусад орлого</t>
  </si>
  <si>
    <t>9</t>
  </si>
  <si>
    <t>Борлуулалт, маркетингийн зардал</t>
  </si>
  <si>
    <t>10</t>
  </si>
  <si>
    <t>Ерөнхий ба удирдлагын зардал</t>
  </si>
  <si>
    <t>11</t>
  </si>
  <si>
    <t>Санхүүгийн зардал</t>
  </si>
  <si>
    <t>12</t>
  </si>
  <si>
    <t>Бусад зардал</t>
  </si>
  <si>
    <t>13</t>
  </si>
  <si>
    <t>Гадаад валютын ханшийн зөрүүний  олз (гарз)</t>
  </si>
  <si>
    <t>14</t>
  </si>
  <si>
    <t>Үндсэн хөрөнгө данснаас хассаны олз (гарз)</t>
  </si>
  <si>
    <t>15</t>
  </si>
  <si>
    <t>Биет бус хөрөнгө данснаас хассаны олз (гарз)</t>
  </si>
  <si>
    <t>16</t>
  </si>
  <si>
    <t>Хөрөнгө оруулалт борлуулснаас үүссэн  олз (гарз)</t>
  </si>
  <si>
    <t>17</t>
  </si>
  <si>
    <t>Бусад ашиг ( алдагдал)</t>
  </si>
  <si>
    <t>18</t>
  </si>
  <si>
    <t xml:space="preserve">Татвар төлөхийн өмнөх  ашиг (алдагдал) </t>
  </si>
  <si>
    <t>19</t>
  </si>
  <si>
    <t>Орлогын татварын зардал</t>
  </si>
  <si>
    <t>20</t>
  </si>
  <si>
    <t xml:space="preserve">Ердийн үйл ажиллагааны татварын дараах ашиг (алдагдал) </t>
  </si>
  <si>
    <t>21</t>
  </si>
  <si>
    <t>Зогсоосон үйл ажиллагааны татварын дараах ашиг (алдагдал)</t>
  </si>
  <si>
    <t>22</t>
  </si>
  <si>
    <t xml:space="preserve">Тайлант үеийн цэвэр ашиг ( алдагдал) </t>
  </si>
  <si>
    <t>23</t>
  </si>
  <si>
    <t>Бусад дэлгэрэнгүй орлого</t>
  </si>
  <si>
    <t>23.1</t>
  </si>
  <si>
    <t>Хөрөнгийн дахин үнэлгээний нэмэгдлийн зөрүү</t>
  </si>
  <si>
    <t>23.2</t>
  </si>
  <si>
    <t>Гадаад валютын хөрвүүлэлтийн зөрүү</t>
  </si>
  <si>
    <t>23.3</t>
  </si>
  <si>
    <t>Бусад  олз (гарз)</t>
  </si>
  <si>
    <t>24</t>
  </si>
  <si>
    <t xml:space="preserve">Нийт дэлгэрэнгүй орлогын дүн </t>
  </si>
  <si>
    <t>25</t>
  </si>
  <si>
    <t xml:space="preserve">Нэгж хувьцаанд ногдох суурь ашиг (алдагдал) </t>
  </si>
  <si>
    <t>ӨМЧИЙН ӨӨРЧЛӨЛТИЙН ТАЙЛАН</t>
  </si>
  <si>
    <t>Гадаад валютийн хөрвүүлэлтийн нөөц</t>
  </si>
  <si>
    <t>Нийт дүн</t>
  </si>
  <si>
    <t>2020 оны 12-р сарын 31-ний үлдэгдэл</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</si>
  <si>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</si>
  <si>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</si>
  <si>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</si>
  <si>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</si>
  <si>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Зарласан ногдол ашиг</t>
  </si>
  <si>
    <t>Дахин үнэлгээний нэмэгдлийн хэрэгжсэн дүн</t>
  </si>
  <si>
    <t>2021 оны 12-р сарын 31-ний үлдэгдэл</t>
  </si>
  <si>
    <t>2022 оны 12-р сарын 31-ний үлдэгдэл</t>
  </si>
  <si>
    <t>МӨНГӨН ГҮЙЛГЭЭНИЙ ТАЙЛАН</t>
  </si>
  <si>
    <t>Үндсэн үйл ажиллагааны мөнгөн гүйлгээ</t>
  </si>
  <si>
    <t xml:space="preserve">Мөнгөн орлогын дүн </t>
  </si>
  <si>
    <t>Бараа борлуулсан, үйлчилгээ үзүүлсний орлого</t>
  </si>
  <si>
    <t xml:space="preserve">Эрхийн шимтгэл, хураамж, төлбөрийн орлого </t>
  </si>
  <si>
    <t xml:space="preserve">Даатгалын нөхвөрөөс хүлээн авсан мөнгө </t>
  </si>
  <si>
    <t xml:space="preserve">Буцаан авсан албан татвар </t>
  </si>
  <si>
    <t xml:space="preserve">Татаас, санхүүжилтийн орлого </t>
  </si>
  <si>
    <t xml:space="preserve">Бусад мөнгөн орлого </t>
  </si>
  <si>
    <t>1.2</t>
  </si>
  <si>
    <t>Мөнгөн зарлагын дүн (-)</t>
  </si>
  <si>
    <t>Ажиллагчдад төлсөн</t>
  </si>
  <si>
    <t xml:space="preserve">Нийгмийн даатгалын байгууллагад төлсөн </t>
  </si>
  <si>
    <t xml:space="preserve">Бараа материал худалдан авахад төлсөн </t>
  </si>
  <si>
    <t>Ашиглалтын зардал төлсөн</t>
  </si>
  <si>
    <t xml:space="preserve">Түлш шатахуун, тээврийн хөлс, сэлбэг хэрэгсэлд төлсөн </t>
  </si>
  <si>
    <t xml:space="preserve">Хүүний төлбөрт төлсөн </t>
  </si>
  <si>
    <t xml:space="preserve">Татварын байгууллагад төлсөн </t>
  </si>
  <si>
    <t xml:space="preserve">Даатгалын төлбөрт төлсөн </t>
  </si>
  <si>
    <t xml:space="preserve">Бусад мөнгөн зарлага </t>
  </si>
  <si>
    <t xml:space="preserve">Үндсэн үйл ажиллагааны цэвэр мөнгөн гүйлгээний дүн </t>
  </si>
  <si>
    <t>Хөрөнгө оруулалтын үйл ажиллагааны мөнгөн гүйлгээ</t>
  </si>
  <si>
    <t>2.1</t>
  </si>
  <si>
    <t>2.1.1</t>
  </si>
  <si>
    <t xml:space="preserve">Үндсэн хөрөнгө борлуулсны орлого </t>
  </si>
  <si>
    <t>2.1.2</t>
  </si>
  <si>
    <t xml:space="preserve">Биет бус хөрөнгө борлуулсны орлого </t>
  </si>
  <si>
    <t>2.1.3</t>
  </si>
  <si>
    <t xml:space="preserve">Хөрөнгө оруулалт борлуулсны орлого </t>
  </si>
  <si>
    <t>2.1.4</t>
  </si>
  <si>
    <t xml:space="preserve">Бусад урт хугацаат хөрөнгө борлуулсны орлого </t>
  </si>
  <si>
    <t>2.1.5</t>
  </si>
  <si>
    <t xml:space="preserve">Бусдад олгосон зээл, мөнгөн   урьдчилгааны буцаан төлөлт </t>
  </si>
  <si>
    <t>2.1.6</t>
  </si>
  <si>
    <t xml:space="preserve">Хүлээн авсан хүүний орлого </t>
  </si>
  <si>
    <t>2.1.7</t>
  </si>
  <si>
    <t xml:space="preserve">Хүлээн авсан ногдол ашиг </t>
  </si>
  <si>
    <t>2.1.8</t>
  </si>
  <si>
    <t xml:space="preserve">Мөнгөн зарлагын дүн </t>
  </si>
  <si>
    <t>2.2.1</t>
  </si>
  <si>
    <t xml:space="preserve">Үндсэн хөрөнгө олж эзэмшихэд төлсөн </t>
  </si>
  <si>
    <t>2.2.2</t>
  </si>
  <si>
    <t xml:space="preserve">Биет бус хөрөнгө олж эзэмшихэд төлсөн </t>
  </si>
  <si>
    <t>2.2.3</t>
  </si>
  <si>
    <t xml:space="preserve">Хөрөнгө оруулалт олж эзэмшихэд төлсөн </t>
  </si>
  <si>
    <t>2.2.4</t>
  </si>
  <si>
    <t xml:space="preserve">Бусад урт хугацаат хөрөнгө олж эзэмшихэд төлсөн </t>
  </si>
  <si>
    <t>2.2.5</t>
  </si>
  <si>
    <t xml:space="preserve">Бусад олгосон зээл болон урьдчилгаа </t>
  </si>
  <si>
    <t>2.2.6</t>
  </si>
  <si>
    <t xml:space="preserve">Хөрөнгө оруулалтын үйл ажиллагааны цэвэр мөнгөн гүйлгээний дүн </t>
  </si>
  <si>
    <t>Санхүү үйл ажиллагааны мөнгөн гүйлгээ</t>
  </si>
  <si>
    <t>3.1</t>
  </si>
  <si>
    <t>3.1.1</t>
  </si>
  <si>
    <t xml:space="preserve">Зээл авсан, өрийн үнэт цаас гаргаснаас хүлээн авсан </t>
  </si>
  <si>
    <t>3.1.2</t>
  </si>
  <si>
    <t xml:space="preserve">Хувьцаа болон өмчийн бусад үнэт цаас гаргаснаас хүлээн авсан </t>
  </si>
  <si>
    <t>3.1.3</t>
  </si>
  <si>
    <t xml:space="preserve">Төрөл бүрийн хандив </t>
  </si>
  <si>
    <t>3.1.4</t>
  </si>
  <si>
    <t>3.2</t>
  </si>
  <si>
    <t>3.2.1</t>
  </si>
  <si>
    <t xml:space="preserve">Зээл, өрийн үнэт цаасны төлбөрт төлсөн мөнгө </t>
  </si>
  <si>
    <t>3.2.2</t>
  </si>
  <si>
    <t xml:space="preserve">Санхүүгийн түрээсийн өглөгт төлсөн </t>
  </si>
  <si>
    <t>3.2.3</t>
  </si>
  <si>
    <t>Хувьцаа буцаан худалдаж авахад төлсөн</t>
  </si>
  <si>
    <t>3.2.4</t>
  </si>
  <si>
    <t xml:space="preserve">Төлсөн ногдол ашиг </t>
  </si>
  <si>
    <t>3.2.5</t>
  </si>
  <si>
    <t>3.3</t>
  </si>
  <si>
    <t xml:space="preserve">Санхүүгийн үйл ажиллагааны цэвэр мөнгөн гүйлгээний дүн </t>
  </si>
  <si>
    <t xml:space="preserve">Валютын ханшийн зөрүү </t>
  </si>
  <si>
    <t>4.1</t>
  </si>
  <si>
    <t xml:space="preserve">Бүх цэвэр мөнгөн гүйлгээ </t>
  </si>
  <si>
    <t xml:space="preserve">Мөнгө, түүнтэй адилтгах хөрөнгийн эхний үлдэгдэл </t>
  </si>
  <si>
    <t xml:space="preserve">Мөнгө, түүнтэй адилтгах хөрөнгийн эцсийн үлдэгдэл </t>
  </si>
  <si>
    <t>САНХҮҮГИЙН ТАЙЛАНГИЙН ТОДРУУЛГА</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</si>
  <si>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</si>
  <si>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</si>
  <si>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</si>
  <si>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</si>
  <si>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</si>
  <si>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</si>
  <si>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</si>
  <si>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</si>
  <si>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</si>
  <si>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t>
  </si>
  <si>
    <t>Мөнгөн хөрөнгийн зүйлс</t>
  </si>
  <si>
    <t>Эхний үлдэгдэл</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</si>
  <si>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</si>
  <si>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</si>
  <si>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</si>
  <si>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</si>
  <si>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</si>
  <si>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</si>
  <si>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</si>
  <si>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</si>
  <si>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</si>
  <si>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</si>
  <si>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</si>
  <si>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</si>
  <si>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</si>
  <si>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</si>
  <si>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</si>
  <si>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</si>
  <si>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Эцсийн үлдэгдэл</t>
  </si>
  <si>
    <t>ААНОАТ-ын авлага</t>
  </si>
  <si>
    <t>Татвар торгуулин авлага</t>
  </si>
  <si>
    <t xml:space="preserve">НДШ-ийн авлага </t>
  </si>
  <si>
    <t>ХХОАТ</t>
  </si>
  <si>
    <t xml:space="preserve">Нийт дүн </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</si>
  <si>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</si>
  <si>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</si>
  <si>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</si>
  <si>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</si>
  <si>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</si>
  <si>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</si>
  <si>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бусад талуудаас авах авлага </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</si>
  <si>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</si>
  <si>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</si>
  <si>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</si>
  <si>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</si>
  <si>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</si>
  <si>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</si>
  <si>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</si>
  <si>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</si>
  <si>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</si>
  <si>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</si>
  <si>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</si>
  <si>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</si>
  <si>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</si>
  <si>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</si>
  <si>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</si>
  <si>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</si>
  <si>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</si>
  <si>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</si>
  <si>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</si>
  <si>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</si>
  <si>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</si>
  <si>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</si>
  <si>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</si>
  <si>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</si>
  <si>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</si>
  <si>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</si>
  <si>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</si>
  <si>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</si>
  <si>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</si>
  <si>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</si>
  <si>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</si>
  <si>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</si>
  <si>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</si>
  <si>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</si>
  <si>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</si>
  <si>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</si>
  <si>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</si>
  <si>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</si>
  <si>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</si>
  <si>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</si>
  <si>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</si>
  <si>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I</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</si>
  <si>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</si>
  <si>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</si>
  <si>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</si>
  <si>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</si>
  <si>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</si>
  <si>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</si>
  <si>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</si>
  <si>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</si>
  <si>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</si>
  <si>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</si>
  <si>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</si>
  <si>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</si>
  <si>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</si>
  <si>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</si>
  <si>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</si>
  <si>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</si>
  <si>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</si>
  <si>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</si>
  <si>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II</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</si>
  <si>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</si>
  <si>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</si>
  <si>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</si>
  <si>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</si>
  <si>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</si>
  <si>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</si>
  <si>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</si>
  <si>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</si>
  <si>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</si>
  <si>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</si>
  <si>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</si>
  <si>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</si>
  <si>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III</t>
  </si>
  <si>
    <t xml:space="preserve">ДАНСНЫ ЦЭВЭР ДҮН </t>
  </si>
  <si>
    <t>3.1.</t>
  </si>
  <si>
    <t>Эхний үлдэгдэл (1.1-2.1)</t>
  </si>
  <si>
    <t>3.2.</t>
  </si>
  <si>
    <t xml:space="preserve">Эцсийн үлдэгдэл (1.6-2.4) </t>
  </si>
  <si>
    <r>
      <t>Тэмдэглэл:</t>
    </r>
    <r>
      <rPr>
        <sz val="11"/>
        <color indexed="8"/>
        <rFont val="Times New Roman"/>
        <family val="1"/>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</si>
  <si>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</si>
  <si>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</si>
  <si>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</si>
  <si>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</si>
  <si>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</si>
  <si>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</si>
  <si>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</si>
  <si>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</si>
  <si>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</si>
  <si>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</si>
  <si>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</si>
  <si>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r>
      <t>Тэмдэглэл:</t>
    </r>
    <r>
      <rPr>
        <sz val="11"/>
        <color indexed="8"/>
        <rFont val="Times New Roman"/>
        <family val="1"/>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</si>
  <si>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</si>
  <si>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</si>
  <si>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</si>
  <si>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</si>
  <si>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</si>
  <si>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</si>
  <si>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</si>
  <si>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</si>
  <si>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</si>
  <si>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</si>
  <si>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</si>
  <si>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r>
      <t xml:space="preserve">Тэмдэглэл: </t>
    </r>
    <r>
      <rPr>
        <sz val="11"/>
        <color indexed="8"/>
        <rFont val="Times New Roman"/>
        <family val="1"/>
      </rPr>
      <t>( Биологийн хөрөнгийн хэмжилтийн суурь болон бусад тайлбар тэмдэглэлийг хийнэ )</t>
    </r>
  </si>
  <si>
    <t xml:space="preserve">13. УРТ ХУГАЦААТ ХӨРӨНГӨ ОРУУЛАЛТ </t>
  </si>
  <si>
    <t>Хөрөнгө оруулалтын төрөл</t>
  </si>
  <si>
    <t>Хөрөнгө оруулалтын хувь</t>
  </si>
  <si>
    <t>Хөрөнгө оруулалтын дүн</t>
  </si>
  <si>
    <r>
      <t xml:space="preserve">Тэмдэглэл: </t>
    </r>
    <r>
      <rPr>
        <sz val="11"/>
        <color indexed="8"/>
        <rFont val="Times New Roman"/>
        <family val="1"/>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</si>
  <si>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t xml:space="preserve"> </t>
  </si>
  <si>
    <t xml:space="preserve">14. ХӨРӨНГӨ ОРУУЛАЛТЫН ЗОРИУЛАЛТТАЙ ҮЛ ХӨДЛӨХ ХӨРӨНГӨ </t>
  </si>
  <si>
    <r>
      <t xml:space="preserve">Тэмдэглэл: </t>
    </r>
    <r>
      <rPr>
        <sz val="11"/>
        <color indexed="8"/>
        <rFont val="Times New Roman"/>
        <family val="1"/>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</si>
  <si>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 xml:space="preserve">15. БУСАД ЭРГЭЛТИЙН БУС ХӨРӨНГА </t>
  </si>
  <si>
    <t xml:space="preserve">Эцсийн  үлдэгдэл </t>
  </si>
  <si>
    <r>
      <t>Тэмдэглэл: (</t>
    </r>
    <r>
      <rPr>
        <sz val="11"/>
        <color indexed="8"/>
        <rFont val="Times New Roman"/>
        <family val="1"/>
      </rPr>
      <t xml:space="preserve"> Бусад эргэлтийн хөрөнгийн ьөрөл тус бүрээр тайлбар тэмдэглэлийг хийнэ. Урт хугацаат авлагыг тодруулна. )</t>
    </r>
  </si>
  <si>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</si>
  <si>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</si>
  <si>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</si>
  <si>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</si>
  <si>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</si>
  <si>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</si>
  <si>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</si>
  <si>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</si>
  <si>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</si>
  <si>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</si>
  <si>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ҮХХТ өглөг</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</si>
  <si>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</si>
  <si>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</si>
  <si>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</si>
  <si>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</si>
  <si>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</si>
  <si>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</si>
  <si>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</si>
  <si>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</si>
  <si>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</si>
  <si>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</si>
  <si>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</si>
  <si>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</si>
  <si>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</si>
  <si>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</si>
  <si>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r>
      <t>Тэмдэглэл: (</t>
    </r>
    <r>
      <rPr>
        <sz val="11"/>
        <color indexed="8"/>
        <rFont val="Times New Roman"/>
        <family val="1"/>
      </rPr>
      <t xml:space="preserve"> Урт хугацаат нөөцийн дүнг тодруулна. Нөөцийн төрлөөр тайлбар, тэмдэглэл хийнэ.)</t>
    </r>
  </si>
  <si>
    <t xml:space="preserve">16.5.Бусад богино хугацаат өр төлбөр </t>
  </si>
  <si>
    <t xml:space="preserve">Төрөл </t>
  </si>
  <si>
    <t>УОО</t>
  </si>
  <si>
    <r>
      <t>Тэмдэглэл:: (</t>
    </r>
    <r>
      <rPr>
        <sz val="11"/>
        <color indexed="8"/>
        <rFont val="Times New Roman"/>
        <family val="1"/>
      </rPr>
      <t xml:space="preserve"> Гадаад валютаар илэрхийлэгдсэн богино хугацаат өр төлбөрийн дүнг тусад нь тодрулна. )</t>
    </r>
  </si>
  <si>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</si>
  <si>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</si>
  <si>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</si>
  <si>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</si>
  <si>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</si>
  <si>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</si>
  <si>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r>
      <t>Тэмдэглэл: (</t>
    </r>
    <r>
      <rPr>
        <sz val="11"/>
        <color indexed="8"/>
        <rFont val="Times New Roman"/>
        <family val="1"/>
      </rPr>
      <t>Урт хугацаат зээл болон бусад урт хугацаат өр төлбөрийн төрлөөр тайлбар, тэмдэглэл хийнэ.)</t>
    </r>
  </si>
  <si>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</si>
  <si>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</si>
  <si>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</si>
  <si>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</si>
  <si>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</si>
  <si>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</si>
  <si>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</si>
  <si>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</si>
  <si>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</si>
  <si>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</si>
  <si>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</si>
  <si>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</si>
  <si>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</si>
  <si>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</si>
  <si>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</si>
  <si>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</si>
  <si>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</si>
  <si>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</si>
  <si>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</si>
  <si>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</si>
  <si>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</si>
  <si>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</si>
  <si>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</si>
  <si>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</si>
  <si>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</si>
  <si>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r>
      <t xml:space="preserve">Тэмдэглэл :  ( </t>
    </r>
    <r>
      <rPr>
        <sz val="11"/>
        <color indexed="8"/>
        <rFont val="Times New Roman"/>
        <family val="1"/>
      </rPr>
      <t>Эздийн өмчийн бусад хэсгийн бүрэлхүүн тум бүрээр тодрууулж тайлбар, тэмдэглэл хийнэ. )</t>
    </r>
  </si>
  <si>
    <t xml:space="preserve">18. БОРЛУУЛАЛТЫН ОРЛОГО БОЛОН БОРЛУУЛАЛТЫН ӨРТӨГ </t>
  </si>
  <si>
    <t xml:space="preserve">Өмнөх оны дүн </t>
  </si>
  <si>
    <t xml:space="preserve">Тайлант оны дүн </t>
  </si>
  <si>
    <t>Борлуулалтын орлого</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</si>
  <si>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</si>
  <si>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</si>
  <si>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</si>
  <si>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</si>
  <si>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</si>
  <si>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</si>
  <si>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</si>
  <si>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</si>
  <si>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</si>
  <si>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</si>
  <si>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</si>
  <si>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</si>
  <si>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r>
      <t xml:space="preserve">(27) </t>
    </r>
    <r>
      <rPr>
        <sz val="11"/>
        <color indexed="8"/>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</si>
  <si>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</si>
  <si>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</si>
  <si>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</si>
  <si>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</si>
  <si>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</si>
  <si>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</si>
  <si>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</si>
  <si>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</si>
  <si>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</si>
  <si>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</si>
  <si>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</si>
  <si>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</si>
  <si>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</si>
  <si>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</si>
  <si>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</si>
  <si>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</si>
  <si>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</si>
  <si>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</si>
  <si>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</si>
  <si>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</si>
  <si>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</si>
  <si>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</si>
  <si>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</si>
  <si>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</si>
  <si>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</si>
  <si>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</si>
  <si>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</si>
  <si>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</si>
  <si>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</si>
  <si>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</si>
  <si>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</si>
  <si>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</si>
  <si>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</si>
  <si>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</si>
  <si>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</si>
  <si>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</si>
  <si>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</si>
  <si>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</si>
  <si>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Хангамжийн зардал</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</si>
  <si>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</si>
  <si>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</si>
  <si>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</si>
  <si>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</si>
  <si>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</si>
  <si>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</si>
  <si>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</si>
  <si>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</si>
  <si>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</si>
  <si>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</si>
  <si>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</si>
  <si>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</si>
  <si>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</si>
  <si>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</si>
  <si>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</si>
  <si>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r>
      <t xml:space="preserve">Тэмдэглэл : ( </t>
    </r>
    <r>
      <rPr>
        <sz val="11"/>
        <color indexed="8"/>
        <rFont val="Times New Roman"/>
        <family val="1"/>
      </rPr>
      <t>Орлогын татварын зардал/орлого/-ын бүрэлхүүн тус бүрээр тайлбар, тэмдэглэл хийнэ.)</t>
    </r>
  </si>
  <si>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</si>
  <si>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</si>
  <si>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</si>
  <si>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</si>
  <si>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</si>
  <si>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</si>
  <si>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</si>
  <si>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</si>
  <si>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</si>
  <si>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</si>
  <si>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</si>
  <si>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</si>
  <si>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</si>
  <si>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</si>
  <si>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</si>
  <si>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</si>
  <si>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</si>
  <si>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</si>
  <si>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</si>
  <si>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</si>
  <si>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r>
      <t xml:space="preserve">Тэмдэглэл : ( </t>
    </r>
    <r>
      <rPr>
        <sz val="11"/>
        <color indexed="8"/>
        <rFont val="Times New Roman"/>
        <family val="1"/>
      </rPr>
      <t>Болзошгүй  хөрөнгө  ба өр төлбөрийн мөн чанар, хэрэв практик боломжтой бол тэдгээрийн санхүүгийн тооцоололыг тодруулна. )</t>
    </r>
  </si>
  <si>
    <t xml:space="preserve">24. ТАЙЛАГНАЛЫН ҮЕИЙН ДАРААХ ҮЙЛ ЯВДАЛ </t>
  </si>
  <si>
    <r>
      <t>Тэмдэглэл :  (</t>
    </r>
    <r>
      <rPr>
        <sz val="11"/>
        <color indexed="8"/>
        <rFont val="Times New Roman"/>
        <family val="1"/>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</si>
  <si>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t>2023 оны 12 сарын 31</t>
  </si>
  <si>
    <t>Ц.Байгалмаа</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</si>
</sst>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0"/>
    <numFmt numFmtId="169" formatCode="##,##0.##"/>
  </numFmts>
  <fonts count="74">
    <font>
      <sz val="11"/>
      <color theme="1"/>
      <name val="Calibri"/>
      <family val="2"/>
    </font>
    <font>
      <b/>
      <sz val="11"/>
      <color indexed="63"/>
      <name val="Calibri"/>
      <family val="2"/>
    </font>
    <font>
      <i/>
      <sz val="11"/>
      <color indexed="63"/>
      <name val="Calibri"/>
      <family val="2"/>
    </font>
    <font>
      <b/>
      <i/>
      <sz val="11"/>
      <color indexed="63"/>
      <name val="Calibri"/>
      <family val="2"/>
    </font>
    <font>
      <sz val="10"/>
      <name val="Arial"/>
      <family val="2"/>
    </font>
    <font>
      <i/>
      <sz val="10"/>
      <name val="Times New Roman"/>
      <family val="1"/>
    </font>
    <font>
      <sz val="10"/>
      <name val="Times New Roman"/>
      <family val="1"/>
    </font>
    <font>
      <sz val="11"/>
      <name val="Times New Roman"/>
      <family val="1"/>
    </font>
    <font>
      <sz val="11"/>
      <color indexed="8"/>
      <name val="Times New Roman"/>
      <family val="1"/>
    </font>
    <font>
      <sz val="11"/>
      <name val="Times New Roman Mon"/>
      <family val="1"/>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4"/>
      <name val="Calibri"/>
      <family val="2"/>
    </font>
    <font>
      <sz val="11"/>
      <color indexed="52"/>
      <name val="Calibri"/>
      <family val="2"/>
    </font>
    <font>
      <sz val="11"/>
      <color indexed="60"/>
      <name val="Calibri"/>
      <family val="2"/>
    </font>
    <font>
      <sz val="18"/>
      <color indexed="54"/>
      <name val="Calibri Light"/>
      <family val="2"/>
    </font>
    <font>
      <sz val="11"/>
      <color indexed="10"/>
      <name val="Calibri"/>
      <family val="2"/>
    </font>
    <font>
      <b/>
      <sz val="8"/>
      <color indexed="8"/>
      <name val="Tahoma"/>
      <family val="2"/>
    </font>
    <font>
      <sz val="8"/>
      <color indexed="8"/>
      <name val="Tahoma"/>
      <family val="2"/>
    </font>
    <font>
      <sz val="12"/>
      <color indexed="8"/>
      <name val="Times New Roman"/>
      <family val="1"/>
    </font>
    <font>
      <i/>
      <sz val="12"/>
      <color indexed="8"/>
      <name val="Times New Roman"/>
      <family val="1"/>
    </font>
    <font>
      <sz val="8"/>
      <color indexed="8"/>
      <name val="Times New Roman"/>
      <family val="1"/>
    </font>
    <font>
      <sz val="11"/>
      <color indexed="8"/>
      <name val="Arial"/>
      <family val="2"/>
    </font>
    <font>
      <b/>
      <sz val="11"/>
      <color indexed="8"/>
      <name val="Times New Roman"/>
      <family val="1"/>
    </font>
    <font>
      <sz val="9"/>
      <color indexed="8"/>
      <name val="Calibri"/>
      <family val="2"/>
    </font>
    <font>
      <b/>
      <sz val="9"/>
      <color indexed="8"/>
      <name val="Tahoma"/>
      <family val="2"/>
    </font>
    <font>
      <sz val="9"/>
      <color indexed="8"/>
      <name val="Tahoma"/>
      <family val="2"/>
    </font>
    <font>
      <sz val="9"/>
      <color indexed="8"/>
      <name val="Times New Roman"/>
      <family val="2"/>
    </font>
    <font>
      <b/>
      <sz val="16"/>
      <color indexed="8"/>
      <name val="Tahoma"/>
      <family val="2"/>
    </font>
    <font>
      <i/>
      <sz val="9"/>
      <color indexed="8"/>
      <name val="Times New Roman"/>
      <family val="2"/>
    </font>
    <font>
      <b/>
      <sz val="12"/>
      <color indexed="8"/>
      <name val="Times New Roman"/>
      <family val="1"/>
    </font>
    <font>
      <b/>
      <sz val="11"/>
      <color theme="1"/>
      <name val="Calibri"/>
      <family val="2"/>
    </font>
    <font>
      <i/>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sz val="11"/>
      <color rgb="FFFF0000"/>
      <name val="Calibri"/>
      <family val="2"/>
    </font>
    <font>
      <b/>
      <sz val="8"/>
      <color rgb="FF000000"/>
      <name val="Tahoma"/>
      <family val="2"/>
    </font>
    <font>
      <sz val="8"/>
      <color rgb="FF000000"/>
      <name val="Tahoma"/>
      <family val="2"/>
    </font>
    <font>
      <sz val="12"/>
      <color theme="1"/>
      <name val="Times New Roman"/>
      <family val="1"/>
    </font>
    <font>
      <i/>
      <sz val="12"/>
      <color theme="1"/>
      <name val="Times New Roman"/>
      <family val="1"/>
    </font>
    <font>
      <sz val="8"/>
      <color theme="1"/>
      <name val="Times New Roman"/>
      <family val="1"/>
    </font>
    <font>
      <sz val="11"/>
      <color theme="1"/>
      <name val="Times New Roman"/>
      <family val="1"/>
    </font>
    <font>
      <sz val="11"/>
      <color rgb="FF000000"/>
      <name val="Times New Roman"/>
      <family val="1"/>
    </font>
    <font>
      <sz val="11"/>
      <color rgb="FF000000"/>
      <name val="Arial"/>
      <family val="2"/>
    </font>
    <font>
      <b/>
      <sz val="11"/>
      <color theme="1"/>
      <name val="Times New Roman"/>
      <family val="1"/>
    </font>
    <font>
      <sz val="9"/>
      <color theme="1"/>
      <name val="Calibri"/>
      <family val="2"/>
    </font>
    <font>
      <b/>
      <sz val="9"/>
      <color rgb="FF000000"/>
      <name val="Tahoma"/>
      <family val="2"/>
    </font>
    <font>
      <sz val="9"/>
      <color rgb="FF000000"/>
      <name val="Tahoma"/>
      <family val="2"/>
    </font>
    <font>
      <b/>
      <sz val="16"/>
      <color rgb="FF000000"/>
      <name val="Tahoma"/>
      <family val="2"/>
    </font>
    <font>
      <sz val="9"/>
      <color rgb="FF000000"/>
      <name val="Times New Roman"/>
      <family val="2"/>
    </font>
    <font>
      <i/>
      <sz val="9"/>
      <color rgb="FF000000"/>
      <name val="Times New Roman"/>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D6D3"/>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BDB1B7"/>
      </left>
      <right style="thin">
        <color rgb="FFBDB1B7"/>
      </right>
      <top style="thin">
        <color rgb="FFBDB1B7"/>
      </top>
      <bottom style="thin">
        <color rgb="FFBDB1B7"/>
      </bottom>
    </border>
    <border>
      <left style="thin">
        <color rgb="FFBDB1B7"/>
      </left>
      <right style="thin">
        <color rgb="FFBDB1B7"/>
      </right>
      <top>
        <color indexed="63"/>
      </top>
      <bottom style="thin">
        <color rgb="FFBDB1B7"/>
      </bottom>
    </border>
    <border>
      <left/>
      <right/>
      <top/>
      <bottom style="medium"/>
    </border>
    <border>
      <left/>
      <right/>
      <top style="medium"/>
      <bottom style="mediu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color rgb="FFBDB1B7"/>
      </right>
      <top style="thin">
        <color rgb="FFBDB1B7"/>
      </top>
      <bottom style="thin">
        <color rgb="FFBDB1B7"/>
      </bottom>
    </border>
    <border>
      <left>
        <color indexed="63"/>
      </left>
      <right style="thin">
        <color rgb="FFBDB1B7"/>
      </right>
      <top>
        <color indexed="63"/>
      </top>
      <bottom style="thin">
        <color rgb="FFBDB1B7"/>
      </bottom>
    </border>
    <border>
      <left>
        <color indexed="63"/>
      </left>
      <right>
        <color indexed="63"/>
      </right>
      <top>
        <color indexed="63"/>
      </top>
      <bottom style="thin">
        <color rgb="FF000000"/>
      </bottom>
    </border>
    <border>
      <left/>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right/>
      <top style="thin"/>
      <bottom/>
    </border>
    <border>
      <left/>
      <right style="thin">
        <color rgb="FF000000"/>
      </right>
      <top style="thin"/>
      <bottom style="thin"/>
    </border>
    <border>
      <left/>
      <right/>
      <top/>
      <bottom style="thin"/>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41" fillId="0" borderId="9" applyNumberFormat="0" applyFill="0" applyAlignment="0" applyProtection="0"/>
    <xf numFmtId="0" fontId="57" fillId="0" borderId="0" applyNumberFormat="0" applyFill="0" applyBorder="0" applyAlignment="0" applyProtection="0"/>
  </cellStyleXfs>
  <cellXfs count="176">
    <xf numFmtId="0" fontId="0" fillId="0" borderId="0" xfId="0" applyFont="1" applyAlignment="1">
      <alignment/>
    </xf>
    <xf numFmtId="0" fontId="58" fillId="33" borderId="10" xfId="0" applyNumberFormat="1" applyFont="1" applyFill="1" applyBorder="1" applyAlignment="1" applyProtection="1">
      <alignment horizontal="center" vertical="center" wrapText="1" shrinkToFit="1" readingOrder="1"/>
      <protection/>
    </xf>
    <xf numFmtId="49" fontId="59" fillId="0" borderId="11" xfId="0" applyNumberFormat="1" applyFont="1" applyBorder="1" applyAlignment="1" applyProtection="1">
      <alignment horizontal="left" vertical="center" readingOrder="1"/>
      <protection/>
    </xf>
    <xf numFmtId="4" fontId="0" fillId="0" borderId="0" xfId="0" applyNumberFormat="1" applyAlignment="1">
      <alignment/>
    </xf>
    <xf numFmtId="0" fontId="60" fillId="0" borderId="0" xfId="0" applyFont="1" applyAlignment="1">
      <alignment/>
    </xf>
    <xf numFmtId="43" fontId="60" fillId="0" borderId="0" xfId="44" applyFont="1" applyAlignment="1">
      <alignment/>
    </xf>
    <xf numFmtId="43" fontId="61" fillId="0" borderId="0" xfId="44" applyFont="1" applyAlignment="1">
      <alignment/>
    </xf>
    <xf numFmtId="43" fontId="5" fillId="0" borderId="0" xfId="44" applyFont="1" applyBorder="1" applyAlignment="1">
      <alignment/>
    </xf>
    <xf numFmtId="43" fontId="6" fillId="0" borderId="0" xfId="44" applyFont="1" applyAlignment="1">
      <alignment horizontal="right"/>
    </xf>
    <xf numFmtId="0" fontId="6" fillId="0" borderId="0" xfId="59" applyFont="1" applyAlignment="1">
      <alignment horizontal="left"/>
      <protection/>
    </xf>
    <xf numFmtId="0" fontId="60" fillId="0" borderId="12" xfId="0" applyFont="1" applyBorder="1" applyAlignment="1">
      <alignment/>
    </xf>
    <xf numFmtId="43" fontId="60" fillId="0" borderId="12" xfId="44" applyFont="1" applyBorder="1" applyAlignment="1">
      <alignment/>
    </xf>
    <xf numFmtId="0" fontId="60" fillId="0" borderId="13" xfId="0" applyFont="1" applyBorder="1" applyAlignment="1">
      <alignment/>
    </xf>
    <xf numFmtId="43" fontId="60" fillId="0" borderId="13" xfId="44" applyFont="1" applyBorder="1" applyAlignment="1">
      <alignment/>
    </xf>
    <xf numFmtId="0" fontId="60" fillId="34" borderId="0" xfId="0" applyFont="1" applyFill="1" applyAlignment="1">
      <alignment horizontal="center" vertical="center"/>
    </xf>
    <xf numFmtId="0" fontId="60" fillId="0" borderId="14" xfId="0" applyFont="1" applyBorder="1" applyAlignment="1">
      <alignment horizontal="center" vertical="center"/>
    </xf>
    <xf numFmtId="0" fontId="60" fillId="0" borderId="0" xfId="0" applyFont="1" applyBorder="1" applyAlignment="1">
      <alignment/>
    </xf>
    <xf numFmtId="43" fontId="60" fillId="0" borderId="0" xfId="44" applyFont="1" applyBorder="1" applyAlignment="1">
      <alignment/>
    </xf>
    <xf numFmtId="43" fontId="60" fillId="0" borderId="15" xfId="44" applyFont="1" applyBorder="1" applyAlignment="1">
      <alignment vertical="center" wrapText="1"/>
    </xf>
    <xf numFmtId="43" fontId="60" fillId="0" borderId="14" xfId="44" applyFont="1" applyBorder="1" applyAlignment="1">
      <alignment vertical="center"/>
    </xf>
    <xf numFmtId="43" fontId="60" fillId="0" borderId="14" xfId="44" applyFont="1" applyBorder="1" applyAlignment="1">
      <alignment/>
    </xf>
    <xf numFmtId="0" fontId="60" fillId="0" borderId="14" xfId="0" applyFont="1" applyBorder="1" applyAlignment="1">
      <alignment/>
    </xf>
    <xf numFmtId="0" fontId="62" fillId="0" borderId="0" xfId="0" applyFont="1" applyAlignment="1">
      <alignment/>
    </xf>
    <xf numFmtId="43" fontId="62" fillId="0" borderId="0" xfId="44" applyFont="1" applyAlignment="1">
      <alignment/>
    </xf>
    <xf numFmtId="43" fontId="60" fillId="0" borderId="14" xfId="44" applyFont="1" applyBorder="1" applyAlignment="1">
      <alignment horizontal="center" vertical="center" wrapText="1"/>
    </xf>
    <xf numFmtId="43" fontId="60" fillId="0" borderId="14" xfId="44" applyFont="1" applyBorder="1" applyAlignment="1">
      <alignment/>
    </xf>
    <xf numFmtId="43" fontId="6" fillId="35" borderId="14" xfId="45" applyFont="1" applyFill="1" applyBorder="1" applyAlignment="1">
      <alignment horizontal="center"/>
    </xf>
    <xf numFmtId="0" fontId="63" fillId="0" borderId="0" xfId="0" applyFont="1" applyAlignment="1">
      <alignment/>
    </xf>
    <xf numFmtId="0" fontId="63" fillId="0" borderId="14" xfId="0" applyFont="1" applyBorder="1" applyAlignment="1">
      <alignment/>
    </xf>
    <xf numFmtId="43" fontId="63" fillId="0" borderId="14" xfId="44" applyFont="1" applyBorder="1" applyAlignment="1">
      <alignment horizontal="center" vertical="center" wrapText="1"/>
    </xf>
    <xf numFmtId="0" fontId="63" fillId="34" borderId="14" xfId="0" applyFont="1" applyFill="1" applyBorder="1" applyAlignment="1">
      <alignment horizontal="center" vertical="center"/>
    </xf>
    <xf numFmtId="0" fontId="63" fillId="34" borderId="14" xfId="0" applyFont="1" applyFill="1" applyBorder="1" applyAlignment="1">
      <alignment/>
    </xf>
    <xf numFmtId="43" fontId="63" fillId="34" borderId="14" xfId="44" applyFont="1" applyFill="1" applyBorder="1" applyAlignment="1">
      <alignment/>
    </xf>
    <xf numFmtId="43" fontId="63" fillId="0" borderId="14" xfId="44" applyFont="1" applyBorder="1" applyAlignment="1">
      <alignment/>
    </xf>
    <xf numFmtId="4" fontId="64" fillId="0" borderId="16" xfId="0" applyNumberFormat="1" applyFont="1" applyFill="1" applyBorder="1" applyAlignment="1">
      <alignment horizontal="right" vertical="center"/>
    </xf>
    <xf numFmtId="43" fontId="7" fillId="35" borderId="15" xfId="58" applyNumberFormat="1" applyFont="1" applyFill="1" applyBorder="1" applyAlignment="1">
      <alignment vertical="center"/>
      <protection/>
    </xf>
    <xf numFmtId="43" fontId="7" fillId="35" borderId="14" xfId="45" applyFont="1" applyFill="1" applyBorder="1" applyAlignment="1">
      <alignment/>
    </xf>
    <xf numFmtId="43" fontId="63" fillId="0" borderId="0" xfId="44" applyFont="1" applyAlignment="1">
      <alignment/>
    </xf>
    <xf numFmtId="43" fontId="63" fillId="0" borderId="0" xfId="0" applyNumberFormat="1" applyFont="1" applyAlignment="1">
      <alignment/>
    </xf>
    <xf numFmtId="0" fontId="63" fillId="0" borderId="12" xfId="0" applyFont="1" applyBorder="1" applyAlignment="1">
      <alignment/>
    </xf>
    <xf numFmtId="43" fontId="63" fillId="0" borderId="12" xfId="44" applyFont="1" applyBorder="1" applyAlignment="1">
      <alignment/>
    </xf>
    <xf numFmtId="0" fontId="63" fillId="0" borderId="13" xfId="0" applyFont="1" applyBorder="1" applyAlignment="1">
      <alignment/>
    </xf>
    <xf numFmtId="43" fontId="63" fillId="0" borderId="13" xfId="44" applyFont="1" applyBorder="1" applyAlignment="1">
      <alignment/>
    </xf>
    <xf numFmtId="0" fontId="63" fillId="0" borderId="0" xfId="0" applyFont="1" applyAlignment="1">
      <alignment vertical="center"/>
    </xf>
    <xf numFmtId="0" fontId="63" fillId="0" borderId="14" xfId="0" applyFont="1" applyBorder="1" applyAlignment="1">
      <alignment horizontal="center" vertical="center"/>
    </xf>
    <xf numFmtId="0" fontId="63" fillId="0" borderId="14" xfId="0" applyFont="1" applyBorder="1" applyAlignment="1">
      <alignment horizontal="center" vertical="center" wrapText="1"/>
    </xf>
    <xf numFmtId="0" fontId="63" fillId="0" borderId="14"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xf>
    <xf numFmtId="0" fontId="63" fillId="0" borderId="0" xfId="0" applyNumberFormat="1" applyFont="1" applyAlignment="1">
      <alignment vertical="center"/>
    </xf>
    <xf numFmtId="0" fontId="63" fillId="0" borderId="17" xfId="0" applyFont="1" applyBorder="1" applyAlignment="1">
      <alignment vertical="center"/>
    </xf>
    <xf numFmtId="43" fontId="63" fillId="0" borderId="14" xfId="44" applyFont="1" applyBorder="1" applyAlignment="1">
      <alignment vertical="center"/>
    </xf>
    <xf numFmtId="43" fontId="63" fillId="0" borderId="17" xfId="44" applyFont="1" applyBorder="1" applyAlignment="1">
      <alignment vertical="center"/>
    </xf>
    <xf numFmtId="0" fontId="63" fillId="0" borderId="0" xfId="0" applyFont="1" applyAlignment="1">
      <alignment horizontal="center" vertical="center"/>
    </xf>
    <xf numFmtId="0" fontId="63"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center" vertical="center" wrapText="1"/>
    </xf>
    <xf numFmtId="0" fontId="63" fillId="0" borderId="15" xfId="0" applyFont="1" applyBorder="1" applyAlignment="1">
      <alignment vertical="center"/>
    </xf>
    <xf numFmtId="0" fontId="63" fillId="0" borderId="14" xfId="0" applyFont="1" applyBorder="1" applyAlignment="1">
      <alignment horizontal="left" wrapText="1"/>
    </xf>
    <xf numFmtId="43" fontId="9" fillId="35" borderId="14" xfId="46" applyFont="1" applyFill="1" applyBorder="1" applyAlignment="1">
      <alignment/>
    </xf>
    <xf numFmtId="4" fontId="65" fillId="35" borderId="16" xfId="0" applyNumberFormat="1" applyFont="1" applyFill="1" applyBorder="1" applyAlignment="1">
      <alignment horizontal="right" vertical="center"/>
    </xf>
    <xf numFmtId="43" fontId="7" fillId="0" borderId="14" xfId="45" applyFont="1" applyFill="1" applyBorder="1" applyAlignment="1">
      <alignment/>
    </xf>
    <xf numFmtId="43" fontId="66" fillId="0" borderId="14" xfId="44" applyFont="1" applyBorder="1" applyAlignment="1">
      <alignment/>
    </xf>
    <xf numFmtId="4" fontId="63" fillId="0" borderId="0" xfId="0" applyNumberFormat="1" applyFont="1" applyAlignment="1">
      <alignment/>
    </xf>
    <xf numFmtId="0" fontId="67" fillId="0" borderId="0" xfId="0" applyFont="1" applyAlignment="1">
      <alignment/>
    </xf>
    <xf numFmtId="0" fontId="68" fillId="33" borderId="18" xfId="0" applyNumberFormat="1" applyFont="1" applyFill="1" applyBorder="1" applyAlignment="1" applyProtection="1">
      <alignment horizontal="center" vertical="center" wrapText="1" shrinkToFit="1" readingOrder="1"/>
      <protection/>
    </xf>
    <xf numFmtId="169" fontId="69" fillId="0" borderId="19" xfId="0" applyNumberFormat="1" applyFont="1" applyBorder="1" applyAlignment="1" applyProtection="1">
      <alignment horizontal="right" vertical="center" wrapText="1" shrinkToFit="1" readingOrder="1"/>
      <protection/>
    </xf>
    <xf numFmtId="49" fontId="59" fillId="0" borderId="0" xfId="0" applyNumberFormat="1" applyFont="1" applyAlignment="1" applyProtection="1">
      <alignment horizontal="right" vertical="center" wrapText="1" shrinkToFit="1" readingOrder="1"/>
      <protection/>
    </xf>
    <xf numFmtId="0" fontId="70" fillId="0" borderId="0" xfId="0" applyNumberFormat="1" applyFont="1" applyAlignment="1" applyProtection="1">
      <alignment horizontal="center" vertical="top" wrapText="1" shrinkToFit="1" readingOrder="1"/>
      <protection/>
    </xf>
    <xf numFmtId="49" fontId="71" fillId="0" borderId="20" xfId="0" applyNumberFormat="1" applyFont="1" applyBorder="1" applyAlignment="1" applyProtection="1">
      <alignment horizontal="center" wrapText="1" shrinkToFit="1" readingOrder="1"/>
      <protection/>
    </xf>
    <xf numFmtId="0" fontId="72" fillId="0" borderId="0" xfId="0" applyNumberFormat="1" applyFont="1" applyAlignment="1" applyProtection="1">
      <alignment horizontal="center" vertical="center" wrapText="1" shrinkToFit="1" readingOrder="1"/>
      <protection/>
    </xf>
    <xf numFmtId="0" fontId="58" fillId="33" borderId="18" xfId="0" applyNumberFormat="1" applyFont="1" applyFill="1" applyBorder="1" applyAlignment="1" applyProtection="1">
      <alignment horizontal="center" vertical="center" wrapText="1" shrinkToFit="1" readingOrder="1"/>
      <protection/>
    </xf>
    <xf numFmtId="49" fontId="59" fillId="0" borderId="19" xfId="0" applyNumberFormat="1" applyFont="1" applyBorder="1" applyAlignment="1" applyProtection="1">
      <alignment horizontal="left" vertical="center" wrapText="1" shrinkToFit="1" readingOrder="1"/>
      <protection/>
    </xf>
    <xf numFmtId="168" fontId="59" fillId="0" borderId="19" xfId="0" applyNumberFormat="1" applyFont="1" applyBorder="1" applyAlignment="1" applyProtection="1">
      <alignment horizontal="right" vertical="center" wrapText="1" shrinkToFit="1" readingOrder="1"/>
      <protection/>
    </xf>
    <xf numFmtId="0" fontId="59" fillId="0" borderId="0" xfId="0" applyNumberFormat="1" applyFont="1" applyAlignment="1" applyProtection="1">
      <alignment horizontal="left" vertical="center" wrapText="1" shrinkToFit="1" readingOrder="1"/>
      <protection/>
    </xf>
    <xf numFmtId="49" fontId="59" fillId="0" borderId="0" xfId="0" applyNumberFormat="1" applyFont="1" applyAlignment="1" applyProtection="1">
      <alignment horizontal="center" vertical="center" wrapText="1" shrinkToFit="1" readingOrder="1"/>
      <protection/>
    </xf>
    <xf numFmtId="49" fontId="71" fillId="0" borderId="0" xfId="0" applyNumberFormat="1" applyFont="1" applyAlignment="1" applyProtection="1">
      <alignment horizontal="left" vertical="top" wrapText="1" shrinkToFit="1" readingOrder="1"/>
      <protection/>
    </xf>
    <xf numFmtId="0" fontId="58" fillId="33" borderId="10" xfId="0" applyNumberFormat="1" applyFont="1" applyFill="1" applyBorder="1" applyAlignment="1" applyProtection="1">
      <alignment horizontal="center" vertical="center" wrapText="1" shrinkToFit="1" readingOrder="1"/>
      <protection/>
    </xf>
    <xf numFmtId="49" fontId="59" fillId="0" borderId="11" xfId="0" applyNumberFormat="1" applyFont="1" applyBorder="1" applyAlignment="1" applyProtection="1">
      <alignment horizontal="left" vertical="center" wrapText="1" shrinkToFit="1" readingOrder="1"/>
      <protection/>
    </xf>
    <xf numFmtId="49" fontId="59" fillId="0" borderId="19" xfId="0" applyNumberFormat="1" applyFont="1" applyBorder="1" applyAlignment="1" applyProtection="1">
      <alignment horizontal="left" vertical="center" readingOrder="1"/>
      <protection/>
    </xf>
    <xf numFmtId="49" fontId="71" fillId="0" borderId="0" xfId="0" applyNumberFormat="1" applyFont="1" applyAlignment="1" applyProtection="1">
      <alignment horizontal="right" vertical="top" wrapText="1" shrinkToFit="1" readingOrder="1"/>
      <protection/>
    </xf>
    <xf numFmtId="0" fontId="68" fillId="33" borderId="10" xfId="0" applyNumberFormat="1" applyFont="1" applyFill="1" applyBorder="1" applyAlignment="1" applyProtection="1">
      <alignment horizontal="center" vertical="center" wrapText="1" shrinkToFit="1" readingOrder="1"/>
      <protection/>
    </xf>
    <xf numFmtId="0" fontId="68" fillId="33" borderId="18" xfId="0" applyNumberFormat="1" applyFont="1" applyFill="1" applyBorder="1" applyAlignment="1" applyProtection="1">
      <alignment horizontal="center" vertical="center" wrapText="1" shrinkToFit="1" readingOrder="1"/>
      <protection/>
    </xf>
    <xf numFmtId="49" fontId="69" fillId="0" borderId="11" xfId="0" applyNumberFormat="1" applyFont="1" applyBorder="1" applyAlignment="1" applyProtection="1">
      <alignment horizontal="left" vertical="center" wrapText="1" shrinkToFit="1" readingOrder="1"/>
      <protection/>
    </xf>
    <xf numFmtId="49" fontId="69" fillId="0" borderId="19" xfId="0" applyNumberFormat="1" applyFont="1" applyBorder="1" applyAlignment="1" applyProtection="1">
      <alignment horizontal="left" vertical="center" indent="1" readingOrder="1"/>
      <protection/>
    </xf>
    <xf numFmtId="169" fontId="69" fillId="0" borderId="19" xfId="0" applyNumberFormat="1" applyFont="1" applyBorder="1" applyAlignment="1" applyProtection="1">
      <alignment horizontal="right" vertical="center" wrapText="1" shrinkToFit="1" readingOrder="1"/>
      <protection/>
    </xf>
    <xf numFmtId="49" fontId="69" fillId="0" borderId="19" xfId="0" applyNumberFormat="1" applyFont="1" applyBorder="1" applyAlignment="1" applyProtection="1">
      <alignment horizontal="left" vertical="center" wrapText="1" indent="1" readingOrder="1"/>
      <protection/>
    </xf>
    <xf numFmtId="0" fontId="60" fillId="0" borderId="15" xfId="0" applyFont="1" applyBorder="1" applyAlignment="1">
      <alignment horizontal="left" vertical="center" wrapText="1"/>
    </xf>
    <xf numFmtId="0" fontId="60" fillId="0" borderId="21" xfId="0" applyFont="1" applyBorder="1" applyAlignment="1">
      <alignment horizontal="left" vertical="center" wrapText="1"/>
    </xf>
    <xf numFmtId="0" fontId="60" fillId="0" borderId="17" xfId="0" applyFont="1" applyBorder="1" applyAlignment="1">
      <alignment horizontal="left" vertical="center" wrapText="1"/>
    </xf>
    <xf numFmtId="43" fontId="60" fillId="0" borderId="15" xfId="44" applyFont="1" applyBorder="1" applyAlignment="1">
      <alignment horizontal="center" vertical="center"/>
    </xf>
    <xf numFmtId="43" fontId="60" fillId="0" borderId="21" xfId="44" applyFont="1" applyBorder="1" applyAlignment="1">
      <alignment horizontal="center" vertical="center"/>
    </xf>
    <xf numFmtId="43" fontId="60" fillId="0" borderId="17" xfId="44" applyFont="1" applyBorder="1" applyAlignment="1">
      <alignment horizontal="center" vertical="center"/>
    </xf>
    <xf numFmtId="0" fontId="60" fillId="0" borderId="15" xfId="0" applyFont="1" applyBorder="1" applyAlignment="1">
      <alignment horizontal="center" vertical="center"/>
    </xf>
    <xf numFmtId="0" fontId="60" fillId="0" borderId="21" xfId="0" applyFont="1" applyBorder="1" applyAlignment="1">
      <alignment horizontal="center" vertical="center"/>
    </xf>
    <xf numFmtId="0" fontId="60" fillId="0" borderId="17" xfId="0" applyFont="1" applyBorder="1" applyAlignment="1">
      <alignment horizontal="center" vertical="center"/>
    </xf>
    <xf numFmtId="0" fontId="60" fillId="0" borderId="15" xfId="0" applyFont="1" applyBorder="1" applyAlignment="1">
      <alignment horizontal="left" vertical="center"/>
    </xf>
    <xf numFmtId="0" fontId="60" fillId="0" borderId="21" xfId="0" applyFont="1" applyBorder="1" applyAlignment="1">
      <alignment horizontal="left" vertical="center"/>
    </xf>
    <xf numFmtId="0" fontId="60" fillId="0" borderId="17" xfId="0" applyFont="1" applyBorder="1" applyAlignment="1">
      <alignment horizontal="left" vertical="center"/>
    </xf>
    <xf numFmtId="0" fontId="60" fillId="34" borderId="0" xfId="0" applyFont="1" applyFill="1" applyAlignment="1">
      <alignment horizontal="center" vertical="center" wrapText="1"/>
    </xf>
    <xf numFmtId="0" fontId="60" fillId="34" borderId="0" xfId="0" applyFont="1" applyFill="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43" fontId="60" fillId="0" borderId="22" xfId="44" applyFont="1" applyBorder="1" applyAlignment="1">
      <alignment horizontal="center" vertical="center" wrapText="1"/>
    </xf>
    <xf numFmtId="43" fontId="60" fillId="0" borderId="23" xfId="44" applyFont="1" applyBorder="1" applyAlignment="1">
      <alignment horizontal="center" vertical="center" wrapText="1"/>
    </xf>
    <xf numFmtId="0" fontId="60" fillId="0" borderId="14" xfId="0" applyFont="1" applyBorder="1" applyAlignment="1">
      <alignment horizontal="center" vertical="center"/>
    </xf>
    <xf numFmtId="43" fontId="60" fillId="0" borderId="14" xfId="44" applyFont="1" applyBorder="1" applyAlignment="1">
      <alignment horizontal="center" vertical="center"/>
    </xf>
    <xf numFmtId="43" fontId="60" fillId="0" borderId="15" xfId="44" applyFont="1" applyBorder="1" applyAlignment="1">
      <alignment horizontal="center"/>
    </xf>
    <xf numFmtId="43" fontId="60" fillId="0" borderId="21" xfId="44" applyFont="1" applyBorder="1" applyAlignment="1">
      <alignment horizontal="center"/>
    </xf>
    <xf numFmtId="43" fontId="60" fillId="0" borderId="17" xfId="44" applyFont="1" applyBorder="1" applyAlignment="1">
      <alignment horizontal="center"/>
    </xf>
    <xf numFmtId="0" fontId="60" fillId="0" borderId="15" xfId="0" applyFont="1" applyBorder="1" applyAlignment="1">
      <alignment horizontal="right" vertical="center"/>
    </xf>
    <xf numFmtId="0" fontId="60" fillId="0" borderId="17" xfId="0" applyFont="1" applyBorder="1" applyAlignment="1">
      <alignment horizontal="right" vertical="center"/>
    </xf>
    <xf numFmtId="0" fontId="60" fillId="0" borderId="15" xfId="0" applyFont="1" applyBorder="1" applyAlignment="1">
      <alignment horizontal="right" vertical="center" wrapText="1"/>
    </xf>
    <xf numFmtId="0" fontId="60" fillId="0" borderId="17" xfId="0" applyFont="1" applyBorder="1" applyAlignment="1">
      <alignment horizontal="right" vertical="center" wrapText="1"/>
    </xf>
    <xf numFmtId="43" fontId="60" fillId="0" borderId="14" xfId="44" applyFont="1" applyBorder="1" applyAlignment="1">
      <alignment horizontal="center" vertical="center" wrapText="1"/>
    </xf>
    <xf numFmtId="43" fontId="60" fillId="0" borderId="15" xfId="44" applyFont="1" applyBorder="1" applyAlignment="1">
      <alignment horizontal="center" vertical="center" wrapText="1"/>
    </xf>
    <xf numFmtId="43" fontId="60" fillId="0" borderId="21" xfId="44" applyFont="1" applyBorder="1" applyAlignment="1">
      <alignment horizontal="center" vertical="center" wrapText="1"/>
    </xf>
    <xf numFmtId="43" fontId="60" fillId="0" borderId="17" xfId="44" applyFont="1" applyBorder="1" applyAlignment="1">
      <alignment horizontal="center" vertical="center" wrapText="1"/>
    </xf>
    <xf numFmtId="0" fontId="73" fillId="0" borderId="0" xfId="0" applyFont="1" applyAlignment="1">
      <alignment horizontal="center" vertical="center"/>
    </xf>
    <xf numFmtId="0" fontId="60" fillId="0" borderId="12" xfId="0" applyFont="1" applyBorder="1" applyAlignment="1">
      <alignment horizontal="center"/>
    </xf>
    <xf numFmtId="0" fontId="63" fillId="34" borderId="0" xfId="0" applyFont="1" applyFill="1" applyAlignment="1">
      <alignment horizontal="center" vertical="center"/>
    </xf>
    <xf numFmtId="0" fontId="63" fillId="0" borderId="22" xfId="0" applyFont="1" applyBorder="1" applyAlignment="1">
      <alignment horizontal="center" vertical="center"/>
    </xf>
    <xf numFmtId="0" fontId="63" fillId="0" borderId="28" xfId="0" applyFont="1" applyBorder="1" applyAlignment="1">
      <alignment horizontal="center" vertical="center"/>
    </xf>
    <xf numFmtId="0" fontId="63" fillId="0" borderId="23" xfId="0" applyFont="1" applyBorder="1" applyAlignment="1">
      <alignment horizontal="center" vertical="center"/>
    </xf>
    <xf numFmtId="0" fontId="63" fillId="0" borderId="29" xfId="0" applyFont="1" applyBorder="1" applyAlignment="1">
      <alignment horizontal="left" wrapText="1"/>
    </xf>
    <xf numFmtId="0" fontId="63" fillId="0" borderId="0" xfId="0" applyFont="1" applyAlignment="1">
      <alignment horizontal="lef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7" xfId="0" applyFont="1" applyBorder="1" applyAlignment="1">
      <alignment horizontal="center" vertical="center"/>
    </xf>
    <xf numFmtId="0" fontId="63" fillId="0" borderId="21" xfId="0" applyFont="1" applyBorder="1" applyAlignment="1">
      <alignment horizontal="center" vertical="center"/>
    </xf>
    <xf numFmtId="0" fontId="63" fillId="0" borderId="15" xfId="0" applyFont="1" applyBorder="1" applyAlignment="1">
      <alignment vertical="center"/>
    </xf>
    <xf numFmtId="0" fontId="63" fillId="0" borderId="17" xfId="0" applyFont="1" applyBorder="1" applyAlignment="1">
      <alignment vertical="center"/>
    </xf>
    <xf numFmtId="0" fontId="63" fillId="0" borderId="15" xfId="0" applyFont="1" applyBorder="1" applyAlignment="1">
      <alignment horizontal="center"/>
    </xf>
    <xf numFmtId="0" fontId="63" fillId="0" borderId="17" xfId="0" applyFont="1" applyBorder="1" applyAlignment="1">
      <alignment horizontal="center"/>
    </xf>
    <xf numFmtId="0" fontId="63" fillId="0" borderId="21" xfId="0" applyFont="1" applyBorder="1" applyAlignment="1">
      <alignment horizontal="center"/>
    </xf>
    <xf numFmtId="0" fontId="63" fillId="0" borderId="15" xfId="0" applyFont="1" applyBorder="1" applyAlignment="1">
      <alignment horizontal="left" vertical="center" wrapText="1"/>
    </xf>
    <xf numFmtId="0" fontId="63" fillId="0" borderId="17" xfId="0" applyFont="1" applyBorder="1" applyAlignment="1">
      <alignment horizontal="left" vertical="center" wrapText="1"/>
    </xf>
    <xf numFmtId="43" fontId="63" fillId="0" borderId="15" xfId="44" applyFont="1" applyBorder="1" applyAlignment="1">
      <alignment horizontal="center" vertical="center"/>
    </xf>
    <xf numFmtId="43" fontId="63" fillId="0" borderId="17" xfId="44" applyFont="1" applyBorder="1" applyAlignment="1">
      <alignment horizontal="center" vertical="center"/>
    </xf>
    <xf numFmtId="0" fontId="63" fillId="0" borderId="15"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left" vertical="center"/>
    </xf>
    <xf numFmtId="0" fontId="63" fillId="0" borderId="21" xfId="0" applyFont="1" applyBorder="1" applyAlignment="1">
      <alignment horizontal="left" vertical="center"/>
    </xf>
    <xf numFmtId="0" fontId="63" fillId="0" borderId="17" xfId="0" applyFont="1" applyBorder="1" applyAlignment="1">
      <alignment horizontal="left" vertical="center"/>
    </xf>
    <xf numFmtId="43" fontId="63" fillId="0" borderId="15" xfId="44" applyFont="1" applyBorder="1" applyAlignment="1">
      <alignment horizontal="center"/>
    </xf>
    <xf numFmtId="43" fontId="63" fillId="0" borderId="17" xfId="44" applyFont="1" applyBorder="1" applyAlignment="1">
      <alignment horizontal="center"/>
    </xf>
    <xf numFmtId="43" fontId="66" fillId="0" borderId="15" xfId="44" applyFont="1" applyBorder="1" applyAlignment="1">
      <alignment horizontal="center"/>
    </xf>
    <xf numFmtId="43" fontId="66" fillId="0" borderId="17" xfId="44" applyFont="1" applyBorder="1" applyAlignment="1">
      <alignment horizontal="center"/>
    </xf>
    <xf numFmtId="43" fontId="63" fillId="0" borderId="30" xfId="44" applyFont="1" applyBorder="1" applyAlignment="1">
      <alignment horizontal="center"/>
    </xf>
    <xf numFmtId="0" fontId="63" fillId="0" borderId="21" xfId="0" applyFont="1" applyBorder="1" applyAlignment="1">
      <alignment horizontal="left" vertical="center" wrapText="1"/>
    </xf>
    <xf numFmtId="0" fontId="63" fillId="0" borderId="24" xfId="0" applyFont="1" applyBorder="1" applyAlignment="1">
      <alignment horizontal="center" vertical="center"/>
    </xf>
    <xf numFmtId="0" fontId="63" fillId="0" borderId="29" xfId="0" applyFont="1" applyBorder="1" applyAlignment="1">
      <alignment horizontal="center"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31" xfId="0" applyFont="1" applyBorder="1" applyAlignment="1">
      <alignment horizontal="center" vertical="center"/>
    </xf>
    <xf numFmtId="0" fontId="63" fillId="0" borderId="27" xfId="0" applyFont="1" applyBorder="1" applyAlignment="1">
      <alignment horizontal="center" vertical="center"/>
    </xf>
    <xf numFmtId="43" fontId="63" fillId="0" borderId="21" xfId="44" applyFont="1" applyBorder="1" applyAlignment="1">
      <alignment horizontal="center" vertical="center"/>
    </xf>
    <xf numFmtId="4" fontId="63" fillId="0" borderId="15" xfId="0" applyNumberFormat="1" applyFont="1" applyBorder="1" applyAlignment="1">
      <alignment horizontal="center" vertical="center"/>
    </xf>
    <xf numFmtId="0" fontId="63" fillId="0" borderId="29" xfId="0" applyFont="1" applyBorder="1" applyAlignment="1">
      <alignment horizontal="left" vertical="center" wrapText="1"/>
    </xf>
    <xf numFmtId="0" fontId="63" fillId="0" borderId="22" xfId="0" applyFont="1" applyBorder="1" applyAlignment="1">
      <alignment vertical="center"/>
    </xf>
    <xf numFmtId="0" fontId="63" fillId="0" borderId="23" xfId="0" applyFont="1" applyBorder="1" applyAlignment="1">
      <alignment vertical="center"/>
    </xf>
    <xf numFmtId="43" fontId="66" fillId="0" borderId="15" xfId="44" applyFont="1" applyBorder="1" applyAlignment="1">
      <alignment horizontal="center" vertical="center"/>
    </xf>
    <xf numFmtId="43" fontId="66" fillId="0" borderId="21" xfId="44" applyFont="1" applyBorder="1" applyAlignment="1">
      <alignment horizontal="center" vertical="center"/>
    </xf>
    <xf numFmtId="43" fontId="66" fillId="0" borderId="17" xfId="44" applyFont="1" applyBorder="1" applyAlignment="1">
      <alignment horizontal="center" vertical="center"/>
    </xf>
    <xf numFmtId="0" fontId="0" fillId="0" borderId="23" xfId="0" applyFont="1" applyBorder="1" applyAlignment="1">
      <alignment horizontal="center"/>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43" fontId="63" fillId="0" borderId="14" xfId="44"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3"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_Altai Accounting"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0D6D3"/>
      <rgbColor rgb="00BDB1B7"/>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yka\Downloads\Telegram%20Desktop\&#1057;&#1072;&#1085;&#1093;&#1199;&#1199;&#1075;&#1080;&#1081;&#1085;-&#1090;&#1072;&#1081;&#1083;&#1072;&#1085;&#1075;&#1080;&#1081;&#1085;-&#1040;-&#1084;&#1072;&#1103;&#1075;&#109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CT1"/>
      <sheetName val="CT2"/>
      <sheetName val="CT3"/>
      <sheetName val=" CT4"/>
      <sheetName val="Todruulga-1"/>
      <sheetName val="Todruulga-2"/>
      <sheetName val="Todruulga-3"/>
    </sheetNames>
    <sheetDataSet>
      <sheetData sheetId="1">
        <row r="3">
          <cell r="A3" t="str">
            <v>  "Тавилга" ХК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2:P69"/>
  <sheetViews>
    <sheetView showGridLines="0" zoomScalePageLayoutView="0" workbookViewId="0" topLeftCell="A37">
      <selection activeCell="E67" sqref="E67:G67"/>
    </sheetView>
  </sheetViews>
  <sheetFormatPr defaultColWidth="9.140625" defaultRowHeight="15"/>
  <cols>
    <col min="1" max="1" width="8.28125" style="0" customWidth="1"/>
    <col min="2" max="2" width="2.28125" style="0" customWidth="1"/>
    <col min="3" max="3" width="3.8515625" style="0" customWidth="1"/>
    <col min="4" max="4" width="16.57421875" style="0" customWidth="1"/>
    <col min="5" max="5" width="5.421875" style="0" customWidth="1"/>
    <col min="6" max="6" width="2.140625" style="0" customWidth="1"/>
    <col min="7" max="7" width="13.421875" style="0" customWidth="1"/>
    <col min="8" max="8" width="1.57421875" style="0" customWidth="1"/>
    <col min="9" max="9" width="13.28125" style="0" customWidth="1"/>
    <col min="10" max="10" width="10.7109375" style="0" customWidth="1"/>
    <col min="11" max="11" width="4.00390625" style="0" customWidth="1"/>
    <col min="12" max="12" width="1.7109375" style="0" customWidth="1"/>
    <col min="13" max="13" width="4.140625" style="0" customWidth="1"/>
    <col min="14" max="14" width="3.8515625" style="0" customWidth="1"/>
    <col min="15" max="15" width="14.00390625" style="0" customWidth="1"/>
  </cols>
  <sheetData>
    <row r="1" ht="19.5" customHeight="1"/>
    <row r="2" spans="12:15" ht="16.5" customHeight="1">
      <c r="L2" s="69" t="s">
        <v>0</v>
      </c>
      <c r="M2" s="69"/>
      <c r="N2" s="69"/>
      <c r="O2" s="69"/>
    </row>
    <row r="3" spans="1:15" ht="23.25" customHeight="1">
      <c r="A3" s="70" t="s">
        <v>1</v>
      </c>
      <c r="B3" s="70"/>
      <c r="C3" s="70"/>
      <c r="D3" s="70"/>
      <c r="E3" s="70"/>
      <c r="F3" s="70"/>
      <c r="G3" s="70"/>
      <c r="H3" s="70"/>
      <c r="I3" s="70"/>
      <c r="J3" s="70"/>
      <c r="K3" s="70"/>
      <c r="L3" s="70"/>
      <c r="M3" s="70"/>
      <c r="N3" s="70"/>
      <c r="O3" s="70"/>
    </row>
    <row r="4" ht="12.75" customHeight="1"/>
    <row r="5" spans="1:8" ht="12.75" customHeight="1">
      <c r="A5" s="71" t="s">
        <v>0</v>
      </c>
      <c r="B5" s="71"/>
      <c r="C5" s="71"/>
      <c r="D5" s="71"/>
      <c r="E5" s="71"/>
      <c r="F5" s="71"/>
      <c r="G5" s="71"/>
      <c r="H5" s="71"/>
    </row>
    <row r="6" spans="4:15" ht="13.5" customHeight="1">
      <c r="D6" s="72" t="s">
        <v>2</v>
      </c>
      <c r="E6" s="72"/>
      <c r="F6" s="72"/>
      <c r="K6" s="72" t="s">
        <v>3</v>
      </c>
      <c r="L6" s="72"/>
      <c r="M6" s="72"/>
      <c r="N6" s="72"/>
      <c r="O6" s="72"/>
    </row>
    <row r="7" spans="1:15" ht="29.25" customHeight="1">
      <c r="A7" s="1" t="s">
        <v>4</v>
      </c>
      <c r="B7" s="73" t="s">
        <v>5</v>
      </c>
      <c r="C7" s="73"/>
      <c r="D7" s="73"/>
      <c r="E7" s="73"/>
      <c r="F7" s="73"/>
      <c r="G7" s="73"/>
      <c r="H7" s="73"/>
      <c r="I7" s="73"/>
      <c r="J7" s="73" t="s">
        <v>6</v>
      </c>
      <c r="K7" s="73"/>
      <c r="L7" s="73"/>
      <c r="M7" s="73" t="s">
        <v>121</v>
      </c>
      <c r="N7" s="73"/>
      <c r="O7" s="73"/>
    </row>
    <row r="8" spans="1:15" ht="14.25" customHeight="1">
      <c r="A8" s="2" t="s">
        <v>7</v>
      </c>
      <c r="B8" s="74" t="s">
        <v>8</v>
      </c>
      <c r="C8" s="74"/>
      <c r="D8" s="74"/>
      <c r="E8" s="74"/>
      <c r="F8" s="74"/>
      <c r="G8" s="74"/>
      <c r="H8" s="74"/>
      <c r="I8" s="74"/>
      <c r="J8" s="75">
        <v>0</v>
      </c>
      <c r="K8" s="75"/>
      <c r="L8" s="75"/>
      <c r="M8" s="75">
        <v>0</v>
      </c>
      <c r="N8" s="75"/>
      <c r="O8" s="75"/>
    </row>
    <row r="9" spans="1:15" ht="14.25" customHeight="1">
      <c r="A9" s="2" t="s">
        <v>9</v>
      </c>
      <c r="B9" s="74" t="s">
        <v>10</v>
      </c>
      <c r="C9" s="74"/>
      <c r="D9" s="74"/>
      <c r="E9" s="74"/>
      <c r="F9" s="74"/>
      <c r="G9" s="74"/>
      <c r="H9" s="74"/>
      <c r="I9" s="74"/>
      <c r="J9" s="75">
        <v>0</v>
      </c>
      <c r="K9" s="75"/>
      <c r="L9" s="75"/>
      <c r="M9" s="75">
        <v>0</v>
      </c>
      <c r="N9" s="75"/>
      <c r="O9" s="75"/>
    </row>
    <row r="10" spans="1:15" ht="14.25" customHeight="1">
      <c r="A10" s="2" t="s">
        <v>11</v>
      </c>
      <c r="B10" s="74" t="s">
        <v>12</v>
      </c>
      <c r="C10" s="74"/>
      <c r="D10" s="74"/>
      <c r="E10" s="74"/>
      <c r="F10" s="74"/>
      <c r="G10" s="74"/>
      <c r="H10" s="74"/>
      <c r="I10" s="74"/>
      <c r="J10" s="75">
        <v>28805477.5</v>
      </c>
      <c r="K10" s="75"/>
      <c r="L10" s="75"/>
      <c r="M10" s="75">
        <v>68327395.21</v>
      </c>
      <c r="N10" s="75"/>
      <c r="O10" s="75"/>
    </row>
    <row r="11" spans="1:15" ht="14.25" customHeight="1">
      <c r="A11" s="2" t="s">
        <v>13</v>
      </c>
      <c r="B11" s="74" t="s">
        <v>14</v>
      </c>
      <c r="C11" s="74"/>
      <c r="D11" s="74"/>
      <c r="E11" s="74"/>
      <c r="F11" s="74"/>
      <c r="G11" s="74"/>
      <c r="H11" s="74"/>
      <c r="I11" s="74"/>
      <c r="J11" s="75">
        <v>14020127</v>
      </c>
      <c r="K11" s="75"/>
      <c r="L11" s="75"/>
      <c r="M11" s="75">
        <v>14020127</v>
      </c>
      <c r="N11" s="75"/>
      <c r="O11" s="75"/>
    </row>
    <row r="12" spans="1:15" ht="15" customHeight="1">
      <c r="A12" s="2" t="s">
        <v>15</v>
      </c>
      <c r="B12" s="74" t="s">
        <v>16</v>
      </c>
      <c r="C12" s="74"/>
      <c r="D12" s="74"/>
      <c r="E12" s="74"/>
      <c r="F12" s="74"/>
      <c r="G12" s="74"/>
      <c r="H12" s="74"/>
      <c r="I12" s="74"/>
      <c r="J12" s="75">
        <v>3394546.31</v>
      </c>
      <c r="K12" s="75"/>
      <c r="L12" s="75"/>
      <c r="M12" s="75">
        <v>3394546.31</v>
      </c>
      <c r="N12" s="75"/>
      <c r="O12" s="75"/>
    </row>
    <row r="13" spans="1:15" ht="14.25" customHeight="1">
      <c r="A13" s="2" t="s">
        <v>17</v>
      </c>
      <c r="B13" s="74" t="s">
        <v>18</v>
      </c>
      <c r="C13" s="74"/>
      <c r="D13" s="74"/>
      <c r="E13" s="74"/>
      <c r="F13" s="74"/>
      <c r="G13" s="74"/>
      <c r="H13" s="74"/>
      <c r="I13" s="74"/>
      <c r="J13" s="75">
        <v>900</v>
      </c>
      <c r="K13" s="75"/>
      <c r="L13" s="75"/>
      <c r="M13" s="75">
        <v>0</v>
      </c>
      <c r="N13" s="75"/>
      <c r="O13" s="75"/>
    </row>
    <row r="14" spans="1:15" ht="14.25" customHeight="1">
      <c r="A14" s="2" t="s">
        <v>19</v>
      </c>
      <c r="B14" s="74" t="s">
        <v>20</v>
      </c>
      <c r="C14" s="74"/>
      <c r="D14" s="74"/>
      <c r="E14" s="74"/>
      <c r="F14" s="74"/>
      <c r="G14" s="74"/>
      <c r="H14" s="74"/>
      <c r="I14" s="74"/>
      <c r="J14" s="75">
        <v>0</v>
      </c>
      <c r="K14" s="75"/>
      <c r="L14" s="75"/>
      <c r="M14" s="75">
        <v>0</v>
      </c>
      <c r="N14" s="75"/>
      <c r="O14" s="75"/>
    </row>
    <row r="15" spans="1:15" ht="14.25" customHeight="1">
      <c r="A15" s="2" t="s">
        <v>21</v>
      </c>
      <c r="B15" s="74" t="s">
        <v>22</v>
      </c>
      <c r="C15" s="74"/>
      <c r="D15" s="74"/>
      <c r="E15" s="74"/>
      <c r="F15" s="74"/>
      <c r="G15" s="74"/>
      <c r="H15" s="74"/>
      <c r="I15" s="74"/>
      <c r="J15" s="75">
        <v>0</v>
      </c>
      <c r="K15" s="75"/>
      <c r="L15" s="75"/>
      <c r="M15" s="75">
        <v>0</v>
      </c>
      <c r="N15" s="75"/>
      <c r="O15" s="75"/>
    </row>
    <row r="16" spans="1:15" ht="14.25" customHeight="1">
      <c r="A16" s="2" t="s">
        <v>23</v>
      </c>
      <c r="B16" s="74" t="s">
        <v>24</v>
      </c>
      <c r="C16" s="74"/>
      <c r="D16" s="74"/>
      <c r="E16" s="74"/>
      <c r="F16" s="74"/>
      <c r="G16" s="74"/>
      <c r="H16" s="74"/>
      <c r="I16" s="74"/>
      <c r="J16" s="75">
        <v>0</v>
      </c>
      <c r="K16" s="75"/>
      <c r="L16" s="75"/>
      <c r="M16" s="75">
        <v>57953488.31</v>
      </c>
      <c r="N16" s="75"/>
      <c r="O16" s="75"/>
    </row>
    <row r="17" spans="1:15" ht="15" customHeight="1">
      <c r="A17" s="2" t="s">
        <v>25</v>
      </c>
      <c r="B17" s="74" t="s">
        <v>26</v>
      </c>
      <c r="C17" s="74"/>
      <c r="D17" s="74"/>
      <c r="E17" s="74"/>
      <c r="F17" s="74"/>
      <c r="G17" s="74"/>
      <c r="H17" s="74"/>
      <c r="I17" s="74"/>
      <c r="J17" s="75">
        <v>0</v>
      </c>
      <c r="K17" s="75"/>
      <c r="L17" s="75"/>
      <c r="M17" s="75">
        <v>0</v>
      </c>
      <c r="N17" s="75"/>
      <c r="O17" s="75"/>
    </row>
    <row r="18" spans="1:15" ht="14.25" customHeight="1">
      <c r="A18" s="2" t="s">
        <v>27</v>
      </c>
      <c r="B18" s="74" t="s">
        <v>28</v>
      </c>
      <c r="C18" s="74"/>
      <c r="D18" s="74"/>
      <c r="E18" s="74"/>
      <c r="F18" s="74"/>
      <c r="G18" s="74"/>
      <c r="H18" s="74"/>
      <c r="I18" s="74"/>
      <c r="J18" s="75">
        <v>0</v>
      </c>
      <c r="K18" s="75"/>
      <c r="L18" s="75"/>
      <c r="M18" s="75">
        <v>0</v>
      </c>
      <c r="N18" s="75"/>
      <c r="O18" s="75"/>
    </row>
    <row r="19" spans="1:15" ht="14.25" customHeight="1">
      <c r="A19" s="2" t="s">
        <v>29</v>
      </c>
      <c r="B19" s="74"/>
      <c r="C19" s="74"/>
      <c r="D19" s="74"/>
      <c r="E19" s="74"/>
      <c r="F19" s="74"/>
      <c r="G19" s="74"/>
      <c r="H19" s="74"/>
      <c r="I19" s="74"/>
      <c r="J19" s="75">
        <v>0</v>
      </c>
      <c r="K19" s="75"/>
      <c r="L19" s="75"/>
      <c r="M19" s="75">
        <v>0</v>
      </c>
      <c r="N19" s="75"/>
      <c r="O19" s="75"/>
    </row>
    <row r="20" spans="1:15" ht="14.25" customHeight="1">
      <c r="A20" s="2" t="s">
        <v>30</v>
      </c>
      <c r="B20" s="74" t="s">
        <v>31</v>
      </c>
      <c r="C20" s="74"/>
      <c r="D20" s="74"/>
      <c r="E20" s="74"/>
      <c r="F20" s="74"/>
      <c r="G20" s="74"/>
      <c r="H20" s="74"/>
      <c r="I20" s="74"/>
      <c r="J20" s="75">
        <f>SUM(J8:L19)</f>
        <v>46221050.81</v>
      </c>
      <c r="K20" s="75"/>
      <c r="L20" s="75"/>
      <c r="M20" s="75">
        <f>SUM(M8:O19)</f>
        <v>143695556.82999998</v>
      </c>
      <c r="N20" s="75"/>
      <c r="O20" s="75"/>
    </row>
    <row r="21" spans="1:15" ht="14.25" customHeight="1">
      <c r="A21" s="2" t="s">
        <v>32</v>
      </c>
      <c r="B21" s="74" t="s">
        <v>33</v>
      </c>
      <c r="C21" s="74"/>
      <c r="D21" s="74"/>
      <c r="E21" s="74"/>
      <c r="F21" s="74"/>
      <c r="G21" s="74"/>
      <c r="H21" s="74"/>
      <c r="I21" s="74"/>
      <c r="J21" s="75">
        <v>252614002.34</v>
      </c>
      <c r="K21" s="75"/>
      <c r="L21" s="75"/>
      <c r="M21" s="75">
        <v>252614002.34</v>
      </c>
      <c r="N21" s="75"/>
      <c r="O21" s="75"/>
    </row>
    <row r="22" spans="1:15" ht="15" customHeight="1">
      <c r="A22" s="2" t="s">
        <v>34</v>
      </c>
      <c r="B22" s="74" t="s">
        <v>35</v>
      </c>
      <c r="C22" s="74"/>
      <c r="D22" s="74"/>
      <c r="E22" s="74"/>
      <c r="F22" s="74"/>
      <c r="G22" s="74"/>
      <c r="H22" s="74"/>
      <c r="I22" s="74"/>
      <c r="J22" s="75">
        <v>156217257</v>
      </c>
      <c r="K22" s="75"/>
      <c r="L22" s="75"/>
      <c r="M22" s="75">
        <v>156217257</v>
      </c>
      <c r="N22" s="75"/>
      <c r="O22" s="75"/>
    </row>
    <row r="23" spans="1:15" ht="14.25" customHeight="1">
      <c r="A23" s="2" t="s">
        <v>36</v>
      </c>
      <c r="B23" s="74" t="s">
        <v>37</v>
      </c>
      <c r="C23" s="74"/>
      <c r="D23" s="74"/>
      <c r="E23" s="74"/>
      <c r="F23" s="74"/>
      <c r="G23" s="74"/>
      <c r="H23" s="74"/>
      <c r="I23" s="74"/>
      <c r="J23" s="75">
        <v>0</v>
      </c>
      <c r="K23" s="75"/>
      <c r="L23" s="75"/>
      <c r="M23" s="75">
        <v>0</v>
      </c>
      <c r="N23" s="75"/>
      <c r="O23" s="75"/>
    </row>
    <row r="24" spans="1:15" ht="14.25" customHeight="1">
      <c r="A24" s="2" t="s">
        <v>38</v>
      </c>
      <c r="B24" s="74" t="s">
        <v>39</v>
      </c>
      <c r="C24" s="74"/>
      <c r="D24" s="74"/>
      <c r="E24" s="74"/>
      <c r="F24" s="74"/>
      <c r="G24" s="74"/>
      <c r="H24" s="74"/>
      <c r="I24" s="74"/>
      <c r="J24" s="75">
        <v>0</v>
      </c>
      <c r="K24" s="75"/>
      <c r="L24" s="75"/>
      <c r="M24" s="75">
        <v>0</v>
      </c>
      <c r="N24" s="75"/>
      <c r="O24" s="75"/>
    </row>
    <row r="25" spans="1:15" ht="14.25" customHeight="1">
      <c r="A25" s="2" t="s">
        <v>40</v>
      </c>
      <c r="B25" s="74" t="s">
        <v>41</v>
      </c>
      <c r="C25" s="74"/>
      <c r="D25" s="74"/>
      <c r="E25" s="74"/>
      <c r="F25" s="74"/>
      <c r="G25" s="74"/>
      <c r="H25" s="74"/>
      <c r="I25" s="74"/>
      <c r="J25" s="75">
        <v>0</v>
      </c>
      <c r="K25" s="75"/>
      <c r="L25" s="75"/>
      <c r="M25" s="75">
        <v>0</v>
      </c>
      <c r="N25" s="75"/>
      <c r="O25" s="75"/>
    </row>
    <row r="26" spans="1:15" ht="14.25" customHeight="1">
      <c r="A26" s="2" t="s">
        <v>42</v>
      </c>
      <c r="B26" s="74" t="s">
        <v>43</v>
      </c>
      <c r="C26" s="74"/>
      <c r="D26" s="74"/>
      <c r="E26" s="74"/>
      <c r="F26" s="74"/>
      <c r="G26" s="74"/>
      <c r="H26" s="74"/>
      <c r="I26" s="74"/>
      <c r="J26" s="75">
        <v>0</v>
      </c>
      <c r="K26" s="75"/>
      <c r="L26" s="75"/>
      <c r="M26" s="75">
        <v>0</v>
      </c>
      <c r="N26" s="75"/>
      <c r="O26" s="75"/>
    </row>
    <row r="27" spans="1:15" ht="15" customHeight="1">
      <c r="A27" s="2" t="s">
        <v>44</v>
      </c>
      <c r="B27" s="74" t="s">
        <v>45</v>
      </c>
      <c r="C27" s="74"/>
      <c r="D27" s="74"/>
      <c r="E27" s="74"/>
      <c r="F27" s="74"/>
      <c r="G27" s="74"/>
      <c r="H27" s="74"/>
      <c r="I27" s="74"/>
      <c r="J27" s="75">
        <v>0</v>
      </c>
      <c r="K27" s="75"/>
      <c r="L27" s="75"/>
      <c r="M27" s="75">
        <v>0</v>
      </c>
      <c r="N27" s="75"/>
      <c r="O27" s="75"/>
    </row>
    <row r="28" spans="1:15" ht="14.25" customHeight="1">
      <c r="A28" s="2" t="s">
        <v>46</v>
      </c>
      <c r="B28" s="74" t="s">
        <v>47</v>
      </c>
      <c r="C28" s="74"/>
      <c r="D28" s="74"/>
      <c r="E28" s="74"/>
      <c r="F28" s="74"/>
      <c r="G28" s="74"/>
      <c r="H28" s="74"/>
      <c r="I28" s="74"/>
      <c r="J28" s="75">
        <v>0</v>
      </c>
      <c r="K28" s="75"/>
      <c r="L28" s="75"/>
      <c r="M28" s="75">
        <v>0</v>
      </c>
      <c r="N28" s="75"/>
      <c r="O28" s="75"/>
    </row>
    <row r="29" spans="1:15" ht="14.25" customHeight="1">
      <c r="A29" s="2" t="s">
        <v>48</v>
      </c>
      <c r="B29" s="74"/>
      <c r="C29" s="74"/>
      <c r="D29" s="74"/>
      <c r="E29" s="74"/>
      <c r="F29" s="74"/>
      <c r="G29" s="74"/>
      <c r="H29" s="74"/>
      <c r="I29" s="74"/>
      <c r="J29" s="75">
        <v>0</v>
      </c>
      <c r="K29" s="75"/>
      <c r="L29" s="75"/>
      <c r="M29" s="75">
        <v>0</v>
      </c>
      <c r="N29" s="75"/>
      <c r="O29" s="75"/>
    </row>
    <row r="30" spans="1:15" ht="14.25" customHeight="1">
      <c r="A30" s="2" t="s">
        <v>49</v>
      </c>
      <c r="B30" s="74" t="s">
        <v>50</v>
      </c>
      <c r="C30" s="74"/>
      <c r="D30" s="74"/>
      <c r="E30" s="74"/>
      <c r="F30" s="74"/>
      <c r="G30" s="74"/>
      <c r="H30" s="74"/>
      <c r="I30" s="74"/>
      <c r="J30" s="75">
        <f>SUM(J21:L29)</f>
        <v>408831259.34000003</v>
      </c>
      <c r="K30" s="75"/>
      <c r="L30" s="75"/>
      <c r="M30" s="75">
        <f>SUM(M21:O29)</f>
        <v>408831259.34000003</v>
      </c>
      <c r="N30" s="75"/>
      <c r="O30" s="75"/>
    </row>
    <row r="31" spans="1:15" ht="14.25" customHeight="1">
      <c r="A31" s="2" t="s">
        <v>51</v>
      </c>
      <c r="B31" s="74" t="s">
        <v>52</v>
      </c>
      <c r="C31" s="74"/>
      <c r="D31" s="74"/>
      <c r="E31" s="74"/>
      <c r="F31" s="74"/>
      <c r="G31" s="74"/>
      <c r="H31" s="74"/>
      <c r="I31" s="74"/>
      <c r="J31" s="75">
        <f>+J20+J30</f>
        <v>455052310.15000004</v>
      </c>
      <c r="K31" s="75"/>
      <c r="L31" s="75"/>
      <c r="M31" s="75">
        <f>+M20+M30</f>
        <v>552526816.1700001</v>
      </c>
      <c r="N31" s="75"/>
      <c r="O31" s="75"/>
    </row>
    <row r="32" spans="1:15" ht="15" customHeight="1">
      <c r="A32" s="2" t="s">
        <v>53</v>
      </c>
      <c r="B32" s="74" t="s">
        <v>54</v>
      </c>
      <c r="C32" s="74"/>
      <c r="D32" s="74"/>
      <c r="E32" s="74"/>
      <c r="F32" s="74"/>
      <c r="G32" s="74"/>
      <c r="H32" s="74"/>
      <c r="I32" s="74"/>
      <c r="J32" s="75">
        <v>56647344</v>
      </c>
      <c r="K32" s="75"/>
      <c r="L32" s="75"/>
      <c r="M32" s="75">
        <v>12389040</v>
      </c>
      <c r="N32" s="75"/>
      <c r="O32" s="75"/>
    </row>
    <row r="33" spans="1:15" ht="14.25" customHeight="1">
      <c r="A33" s="2" t="s">
        <v>55</v>
      </c>
      <c r="B33" s="74" t="s">
        <v>56</v>
      </c>
      <c r="C33" s="74"/>
      <c r="D33" s="74"/>
      <c r="E33" s="74"/>
      <c r="F33" s="74"/>
      <c r="G33" s="74"/>
      <c r="H33" s="74"/>
      <c r="I33" s="74"/>
      <c r="J33" s="75">
        <v>0.17</v>
      </c>
      <c r="K33" s="75"/>
      <c r="L33" s="75"/>
      <c r="M33" s="75">
        <v>0</v>
      </c>
      <c r="N33" s="75"/>
      <c r="O33" s="75"/>
    </row>
    <row r="34" spans="1:15" ht="14.25" customHeight="1">
      <c r="A34" s="2" t="s">
        <v>57</v>
      </c>
      <c r="B34" s="74" t="s">
        <v>58</v>
      </c>
      <c r="C34" s="74"/>
      <c r="D34" s="74"/>
      <c r="E34" s="74"/>
      <c r="F34" s="74"/>
      <c r="G34" s="74"/>
      <c r="H34" s="74"/>
      <c r="I34" s="74"/>
      <c r="J34" s="75">
        <v>28763526.82</v>
      </c>
      <c r="K34" s="75"/>
      <c r="L34" s="75"/>
      <c r="M34" s="75">
        <v>27124858.88</v>
      </c>
      <c r="N34" s="75"/>
      <c r="O34" s="75"/>
    </row>
    <row r="35" spans="1:15" ht="14.25" customHeight="1">
      <c r="A35" s="2" t="s">
        <v>59</v>
      </c>
      <c r="B35" s="74" t="s">
        <v>60</v>
      </c>
      <c r="C35" s="74"/>
      <c r="D35" s="74"/>
      <c r="E35" s="74"/>
      <c r="F35" s="74"/>
      <c r="G35" s="74"/>
      <c r="H35" s="74"/>
      <c r="I35" s="74"/>
      <c r="J35" s="75">
        <v>4170958.91</v>
      </c>
      <c r="K35" s="75"/>
      <c r="L35" s="75"/>
      <c r="M35" s="75">
        <v>4356600.44</v>
      </c>
      <c r="N35" s="75"/>
      <c r="O35" s="75"/>
    </row>
    <row r="36" spans="1:15" ht="14.25" customHeight="1">
      <c r="A36" s="2" t="s">
        <v>61</v>
      </c>
      <c r="B36" s="74" t="s">
        <v>62</v>
      </c>
      <c r="C36" s="74"/>
      <c r="D36" s="74"/>
      <c r="E36" s="74"/>
      <c r="F36" s="74"/>
      <c r="G36" s="74"/>
      <c r="H36" s="74"/>
      <c r="I36" s="74"/>
      <c r="J36" s="75">
        <v>0</v>
      </c>
      <c r="K36" s="75"/>
      <c r="L36" s="75"/>
      <c r="M36" s="75">
        <v>0</v>
      </c>
      <c r="N36" s="75"/>
      <c r="O36" s="75"/>
    </row>
    <row r="37" spans="1:15" ht="15" customHeight="1">
      <c r="A37" s="2" t="s">
        <v>63</v>
      </c>
      <c r="B37" s="74" t="s">
        <v>64</v>
      </c>
      <c r="C37" s="74"/>
      <c r="D37" s="74"/>
      <c r="E37" s="74"/>
      <c r="F37" s="74"/>
      <c r="G37" s="74"/>
      <c r="H37" s="74"/>
      <c r="I37" s="74"/>
      <c r="J37" s="75">
        <v>0</v>
      </c>
      <c r="K37" s="75"/>
      <c r="L37" s="75"/>
      <c r="M37" s="75">
        <v>0</v>
      </c>
      <c r="N37" s="75"/>
      <c r="O37" s="75"/>
    </row>
    <row r="38" spans="1:15" ht="14.25" customHeight="1">
      <c r="A38" s="2" t="s">
        <v>65</v>
      </c>
      <c r="B38" s="74" t="s">
        <v>66</v>
      </c>
      <c r="C38" s="74"/>
      <c r="D38" s="74"/>
      <c r="E38" s="74"/>
      <c r="F38" s="74"/>
      <c r="G38" s="74"/>
      <c r="H38" s="74"/>
      <c r="I38" s="74"/>
      <c r="J38" s="75">
        <v>0</v>
      </c>
      <c r="K38" s="75"/>
      <c r="L38" s="75"/>
      <c r="M38" s="75">
        <v>0</v>
      </c>
      <c r="N38" s="75"/>
      <c r="O38" s="75"/>
    </row>
    <row r="39" spans="1:15" ht="14.25" customHeight="1">
      <c r="A39" s="2" t="s">
        <v>67</v>
      </c>
      <c r="B39" s="74" t="s">
        <v>68</v>
      </c>
      <c r="C39" s="74"/>
      <c r="D39" s="74"/>
      <c r="E39" s="74"/>
      <c r="F39" s="74"/>
      <c r="G39" s="74"/>
      <c r="H39" s="74"/>
      <c r="I39" s="74"/>
      <c r="J39" s="75">
        <v>30755200</v>
      </c>
      <c r="K39" s="75"/>
      <c r="L39" s="75"/>
      <c r="M39" s="75">
        <v>176066100</v>
      </c>
      <c r="N39" s="75"/>
      <c r="O39" s="75"/>
    </row>
    <row r="40" spans="1:15" ht="14.25" customHeight="1">
      <c r="A40" s="2" t="s">
        <v>69</v>
      </c>
      <c r="B40" s="74" t="s">
        <v>70</v>
      </c>
      <c r="C40" s="74"/>
      <c r="D40" s="74"/>
      <c r="E40" s="74"/>
      <c r="F40" s="74"/>
      <c r="G40" s="74"/>
      <c r="H40" s="74"/>
      <c r="I40" s="74"/>
      <c r="J40" s="75">
        <v>0</v>
      </c>
      <c r="K40" s="75"/>
      <c r="L40" s="75"/>
      <c r="M40" s="75">
        <v>0</v>
      </c>
      <c r="N40" s="75"/>
      <c r="O40" s="75"/>
    </row>
    <row r="41" spans="1:15" ht="14.25" customHeight="1">
      <c r="A41" s="2" t="s">
        <v>71</v>
      </c>
      <c r="B41" s="74" t="s">
        <v>72</v>
      </c>
      <c r="C41" s="74"/>
      <c r="D41" s="74"/>
      <c r="E41" s="74"/>
      <c r="F41" s="74"/>
      <c r="G41" s="74"/>
      <c r="H41" s="74"/>
      <c r="I41" s="74"/>
      <c r="J41" s="75">
        <v>0</v>
      </c>
      <c r="K41" s="75"/>
      <c r="L41" s="75"/>
      <c r="M41" s="75">
        <v>0</v>
      </c>
      <c r="N41" s="75"/>
      <c r="O41" s="75"/>
    </row>
    <row r="42" spans="1:15" ht="15" customHeight="1">
      <c r="A42" s="2" t="s">
        <v>73</v>
      </c>
      <c r="B42" s="74" t="s">
        <v>74</v>
      </c>
      <c r="C42" s="74"/>
      <c r="D42" s="74"/>
      <c r="E42" s="74"/>
      <c r="F42" s="74"/>
      <c r="G42" s="74"/>
      <c r="H42" s="74"/>
      <c r="I42" s="74"/>
      <c r="J42" s="75">
        <v>0</v>
      </c>
      <c r="K42" s="75"/>
      <c r="L42" s="75"/>
      <c r="M42" s="75">
        <v>0</v>
      </c>
      <c r="N42" s="75"/>
      <c r="O42" s="75"/>
    </row>
    <row r="43" spans="1:15" ht="14.25" customHeight="1">
      <c r="A43" s="2" t="s">
        <v>75</v>
      </c>
      <c r="B43" s="74"/>
      <c r="C43" s="74"/>
      <c r="D43" s="74"/>
      <c r="E43" s="74"/>
      <c r="F43" s="74"/>
      <c r="G43" s="74"/>
      <c r="H43" s="74"/>
      <c r="I43" s="74"/>
      <c r="J43" s="75">
        <v>0</v>
      </c>
      <c r="K43" s="75"/>
      <c r="L43" s="75"/>
      <c r="M43" s="75">
        <v>0</v>
      </c>
      <c r="N43" s="75"/>
      <c r="O43" s="75"/>
    </row>
    <row r="44" spans="1:15" ht="14.25" customHeight="1">
      <c r="A44" s="2" t="s">
        <v>76</v>
      </c>
      <c r="B44" s="74" t="s">
        <v>77</v>
      </c>
      <c r="C44" s="74"/>
      <c r="D44" s="74"/>
      <c r="E44" s="74"/>
      <c r="F44" s="74"/>
      <c r="G44" s="74"/>
      <c r="H44" s="74"/>
      <c r="I44" s="74"/>
      <c r="J44" s="75">
        <f>SUM(J32:L43)</f>
        <v>120337029.9</v>
      </c>
      <c r="K44" s="75"/>
      <c r="L44" s="75"/>
      <c r="M44" s="75">
        <f>SUM(M32:O43)</f>
        <v>219936599.32</v>
      </c>
      <c r="N44" s="75"/>
      <c r="O44" s="75"/>
    </row>
    <row r="45" spans="1:15" ht="14.25" customHeight="1">
      <c r="A45" s="2" t="s">
        <v>78</v>
      </c>
      <c r="B45" s="74" t="s">
        <v>79</v>
      </c>
      <c r="C45" s="74"/>
      <c r="D45" s="74"/>
      <c r="E45" s="74"/>
      <c r="F45" s="74"/>
      <c r="G45" s="74"/>
      <c r="H45" s="74"/>
      <c r="I45" s="74"/>
      <c r="J45" s="75">
        <v>0</v>
      </c>
      <c r="K45" s="75"/>
      <c r="L45" s="75"/>
      <c r="M45" s="75">
        <v>0</v>
      </c>
      <c r="N45" s="75"/>
      <c r="O45" s="75"/>
    </row>
    <row r="46" spans="1:15" ht="14.25" customHeight="1">
      <c r="A46" s="2" t="s">
        <v>80</v>
      </c>
      <c r="B46" s="74" t="s">
        <v>81</v>
      </c>
      <c r="C46" s="74"/>
      <c r="D46" s="74"/>
      <c r="E46" s="74"/>
      <c r="F46" s="74"/>
      <c r="G46" s="74"/>
      <c r="H46" s="74"/>
      <c r="I46" s="74"/>
      <c r="J46" s="75">
        <v>0</v>
      </c>
      <c r="K46" s="75"/>
      <c r="L46" s="75"/>
      <c r="M46" s="75">
        <v>0</v>
      </c>
      <c r="N46" s="75"/>
      <c r="O46" s="75"/>
    </row>
    <row r="47" spans="1:15" ht="15" customHeight="1">
      <c r="A47" s="2" t="s">
        <v>82</v>
      </c>
      <c r="B47" s="74" t="s">
        <v>83</v>
      </c>
      <c r="C47" s="74"/>
      <c r="D47" s="74"/>
      <c r="E47" s="74"/>
      <c r="F47" s="74"/>
      <c r="G47" s="74"/>
      <c r="H47" s="74"/>
      <c r="I47" s="74"/>
      <c r="J47" s="75">
        <v>0</v>
      </c>
      <c r="K47" s="75"/>
      <c r="L47" s="75"/>
      <c r="M47" s="75">
        <v>0</v>
      </c>
      <c r="N47" s="75"/>
      <c r="O47" s="75"/>
    </row>
    <row r="48" spans="1:15" ht="14.25" customHeight="1">
      <c r="A48" s="2" t="s">
        <v>84</v>
      </c>
      <c r="B48" s="74" t="s">
        <v>85</v>
      </c>
      <c r="C48" s="74"/>
      <c r="D48" s="74"/>
      <c r="E48" s="74"/>
      <c r="F48" s="74"/>
      <c r="G48" s="74"/>
      <c r="H48" s="74"/>
      <c r="I48" s="74"/>
      <c r="J48" s="75">
        <v>0</v>
      </c>
      <c r="K48" s="75"/>
      <c r="L48" s="75"/>
      <c r="M48" s="75">
        <v>0</v>
      </c>
      <c r="N48" s="75"/>
      <c r="O48" s="75"/>
    </row>
    <row r="49" spans="1:15" ht="14.25" customHeight="1">
      <c r="A49" s="2" t="s">
        <v>86</v>
      </c>
      <c r="B49" s="74"/>
      <c r="C49" s="74"/>
      <c r="D49" s="74"/>
      <c r="E49" s="74"/>
      <c r="F49" s="74"/>
      <c r="G49" s="74"/>
      <c r="H49" s="74"/>
      <c r="I49" s="74"/>
      <c r="J49" s="75">
        <v>0</v>
      </c>
      <c r="K49" s="75"/>
      <c r="L49" s="75"/>
      <c r="M49" s="75">
        <v>0</v>
      </c>
      <c r="N49" s="75"/>
      <c r="O49" s="75"/>
    </row>
    <row r="50" spans="1:15" ht="14.25" customHeight="1">
      <c r="A50" s="2" t="s">
        <v>87</v>
      </c>
      <c r="B50" s="74" t="s">
        <v>88</v>
      </c>
      <c r="C50" s="74"/>
      <c r="D50" s="74"/>
      <c r="E50" s="74"/>
      <c r="F50" s="74"/>
      <c r="G50" s="74"/>
      <c r="H50" s="74"/>
      <c r="I50" s="74"/>
      <c r="J50" s="75">
        <v>0</v>
      </c>
      <c r="K50" s="75"/>
      <c r="L50" s="75"/>
      <c r="M50" s="75">
        <v>0</v>
      </c>
      <c r="N50" s="75"/>
      <c r="O50" s="75"/>
    </row>
    <row r="51" spans="1:15" ht="14.25" customHeight="1">
      <c r="A51" s="2" t="s">
        <v>89</v>
      </c>
      <c r="B51" s="74" t="s">
        <v>90</v>
      </c>
      <c r="C51" s="74"/>
      <c r="D51" s="74"/>
      <c r="E51" s="74"/>
      <c r="F51" s="74"/>
      <c r="G51" s="74"/>
      <c r="H51" s="74"/>
      <c r="I51" s="74"/>
      <c r="J51" s="75">
        <f>SUM(J44:L50)</f>
        <v>120337029.9</v>
      </c>
      <c r="K51" s="75"/>
      <c r="L51" s="75"/>
      <c r="M51" s="75">
        <f>SUM(M44:O50)</f>
        <v>219936599.32</v>
      </c>
      <c r="N51" s="75"/>
      <c r="O51" s="75"/>
    </row>
    <row r="52" spans="1:15" ht="15" customHeight="1">
      <c r="A52" s="2" t="s">
        <v>91</v>
      </c>
      <c r="B52" s="74" t="s">
        <v>92</v>
      </c>
      <c r="C52" s="74"/>
      <c r="D52" s="74"/>
      <c r="E52" s="74"/>
      <c r="F52" s="74"/>
      <c r="G52" s="74"/>
      <c r="H52" s="74"/>
      <c r="I52" s="74"/>
      <c r="J52" s="75">
        <v>472147921.89</v>
      </c>
      <c r="K52" s="75"/>
      <c r="L52" s="75"/>
      <c r="M52" s="75">
        <v>472147921.89</v>
      </c>
      <c r="N52" s="75"/>
      <c r="O52" s="75"/>
    </row>
    <row r="53" spans="1:15" ht="14.25" customHeight="1">
      <c r="A53" s="2" t="s">
        <v>93</v>
      </c>
      <c r="B53" s="74" t="s">
        <v>94</v>
      </c>
      <c r="C53" s="74"/>
      <c r="D53" s="74"/>
      <c r="E53" s="74"/>
      <c r="F53" s="74"/>
      <c r="G53" s="74"/>
      <c r="H53" s="74"/>
      <c r="I53" s="74"/>
      <c r="J53" s="75">
        <v>0</v>
      </c>
      <c r="K53" s="75"/>
      <c r="L53" s="75"/>
      <c r="M53" s="75">
        <v>0</v>
      </c>
      <c r="N53" s="75"/>
      <c r="O53" s="75"/>
    </row>
    <row r="54" spans="1:15" ht="14.25" customHeight="1">
      <c r="A54" s="2" t="s">
        <v>95</v>
      </c>
      <c r="B54" s="74" t="s">
        <v>96</v>
      </c>
      <c r="C54" s="74"/>
      <c r="D54" s="74"/>
      <c r="E54" s="74"/>
      <c r="F54" s="74"/>
      <c r="G54" s="74"/>
      <c r="H54" s="74"/>
      <c r="I54" s="74"/>
      <c r="J54" s="75">
        <v>459872521.89</v>
      </c>
      <c r="K54" s="75"/>
      <c r="L54" s="75"/>
      <c r="M54" s="75">
        <v>459872521.89</v>
      </c>
      <c r="N54" s="75"/>
      <c r="O54" s="75"/>
    </row>
    <row r="55" spans="1:15" ht="14.25" customHeight="1">
      <c r="A55" s="2" t="s">
        <v>97</v>
      </c>
      <c r="B55" s="74" t="s">
        <v>98</v>
      </c>
      <c r="C55" s="74"/>
      <c r="D55" s="74"/>
      <c r="E55" s="74"/>
      <c r="F55" s="74"/>
      <c r="G55" s="74"/>
      <c r="H55" s="74"/>
      <c r="I55" s="74"/>
      <c r="J55" s="75">
        <v>12275400</v>
      </c>
      <c r="K55" s="75"/>
      <c r="L55" s="75"/>
      <c r="M55" s="75">
        <v>12275400</v>
      </c>
      <c r="N55" s="75"/>
      <c r="O55" s="75"/>
    </row>
    <row r="56" spans="1:15" ht="14.25" customHeight="1">
      <c r="A56" s="2" t="s">
        <v>99</v>
      </c>
      <c r="B56" s="74" t="s">
        <v>100</v>
      </c>
      <c r="C56" s="74"/>
      <c r="D56" s="74"/>
      <c r="E56" s="74"/>
      <c r="F56" s="74"/>
      <c r="G56" s="74"/>
      <c r="H56" s="74"/>
      <c r="I56" s="74"/>
      <c r="J56" s="75">
        <v>0</v>
      </c>
      <c r="K56" s="75"/>
      <c r="L56" s="75"/>
      <c r="M56" s="75">
        <v>0</v>
      </c>
      <c r="N56" s="75"/>
      <c r="O56" s="75"/>
    </row>
    <row r="57" spans="1:15" ht="15" customHeight="1">
      <c r="A57" s="2" t="s">
        <v>101</v>
      </c>
      <c r="B57" s="74" t="s">
        <v>102</v>
      </c>
      <c r="C57" s="74"/>
      <c r="D57" s="74"/>
      <c r="E57" s="74"/>
      <c r="F57" s="74"/>
      <c r="G57" s="74"/>
      <c r="H57" s="74"/>
      <c r="I57" s="74"/>
      <c r="J57" s="75">
        <v>0</v>
      </c>
      <c r="K57" s="75"/>
      <c r="L57" s="75"/>
      <c r="M57" s="75">
        <v>0</v>
      </c>
      <c r="N57" s="75"/>
      <c r="O57" s="75"/>
    </row>
    <row r="58" spans="1:15" ht="14.25" customHeight="1">
      <c r="A58" s="2" t="s">
        <v>103</v>
      </c>
      <c r="B58" s="74" t="s">
        <v>104</v>
      </c>
      <c r="C58" s="74"/>
      <c r="D58" s="74"/>
      <c r="E58" s="74"/>
      <c r="F58" s="74"/>
      <c r="G58" s="74"/>
      <c r="H58" s="74"/>
      <c r="I58" s="74"/>
      <c r="J58" s="75">
        <v>0</v>
      </c>
      <c r="K58" s="75"/>
      <c r="L58" s="75"/>
      <c r="M58" s="75">
        <v>0</v>
      </c>
      <c r="N58" s="75"/>
      <c r="O58" s="75"/>
    </row>
    <row r="59" spans="1:15" ht="14.25" customHeight="1">
      <c r="A59" s="2" t="s">
        <v>105</v>
      </c>
      <c r="B59" s="74" t="s">
        <v>106</v>
      </c>
      <c r="C59" s="74"/>
      <c r="D59" s="74"/>
      <c r="E59" s="74"/>
      <c r="F59" s="74"/>
      <c r="G59" s="74"/>
      <c r="H59" s="74"/>
      <c r="I59" s="74"/>
      <c r="J59" s="75">
        <v>0</v>
      </c>
      <c r="K59" s="75"/>
      <c r="L59" s="75"/>
      <c r="M59" s="75">
        <v>0</v>
      </c>
      <c r="N59" s="75"/>
      <c r="O59" s="75"/>
    </row>
    <row r="60" spans="1:15" ht="14.25" customHeight="1">
      <c r="A60" s="2" t="s">
        <v>107</v>
      </c>
      <c r="B60" s="74" t="s">
        <v>108</v>
      </c>
      <c r="C60" s="74"/>
      <c r="D60" s="74"/>
      <c r="E60" s="74"/>
      <c r="F60" s="74"/>
      <c r="G60" s="74"/>
      <c r="H60" s="74"/>
      <c r="I60" s="74"/>
      <c r="J60" s="75">
        <v>0</v>
      </c>
      <c r="K60" s="75"/>
      <c r="L60" s="75"/>
      <c r="M60" s="75">
        <v>0</v>
      </c>
      <c r="N60" s="75"/>
      <c r="O60" s="75"/>
    </row>
    <row r="61" spans="1:15" ht="14.25" customHeight="1">
      <c r="A61" s="2" t="s">
        <v>109</v>
      </c>
      <c r="B61" s="74" t="s">
        <v>110</v>
      </c>
      <c r="C61" s="74"/>
      <c r="D61" s="74"/>
      <c r="E61" s="74"/>
      <c r="F61" s="74"/>
      <c r="G61" s="74"/>
      <c r="H61" s="74"/>
      <c r="I61" s="74"/>
      <c r="J61" s="75">
        <v>-137432641.64</v>
      </c>
      <c r="K61" s="75"/>
      <c r="L61" s="75"/>
      <c r="M61" s="75">
        <f>+J61+'CT-2'!M34</f>
        <v>-139557705.04700002</v>
      </c>
      <c r="N61" s="75"/>
      <c r="O61" s="75"/>
    </row>
    <row r="62" spans="1:15" ht="15" customHeight="1">
      <c r="A62" s="2" t="s">
        <v>111</v>
      </c>
      <c r="B62" s="74"/>
      <c r="C62" s="74"/>
      <c r="D62" s="74"/>
      <c r="E62" s="74"/>
      <c r="F62" s="74"/>
      <c r="G62" s="74"/>
      <c r="H62" s="74"/>
      <c r="I62" s="74"/>
      <c r="J62" s="75">
        <v>0</v>
      </c>
      <c r="K62" s="75"/>
      <c r="L62" s="75"/>
      <c r="M62" s="75">
        <v>0</v>
      </c>
      <c r="N62" s="75"/>
      <c r="O62" s="75"/>
    </row>
    <row r="63" spans="1:15" ht="14.25" customHeight="1">
      <c r="A63" s="2" t="s">
        <v>112</v>
      </c>
      <c r="B63" s="74" t="s">
        <v>113</v>
      </c>
      <c r="C63" s="74"/>
      <c r="D63" s="74"/>
      <c r="E63" s="74"/>
      <c r="F63" s="74"/>
      <c r="G63" s="74"/>
      <c r="H63" s="74"/>
      <c r="I63" s="74"/>
      <c r="J63" s="75">
        <f>SUM(J53:L62)</f>
        <v>334715280.25</v>
      </c>
      <c r="K63" s="75"/>
      <c r="L63" s="75"/>
      <c r="M63" s="75">
        <f>SUM(M53:O62)</f>
        <v>332590216.84299994</v>
      </c>
      <c r="N63" s="75"/>
      <c r="O63" s="75"/>
    </row>
    <row r="64" spans="1:15" ht="14.25" customHeight="1">
      <c r="A64" s="2" t="s">
        <v>114</v>
      </c>
      <c r="B64" s="74" t="s">
        <v>115</v>
      </c>
      <c r="C64" s="74"/>
      <c r="D64" s="74"/>
      <c r="E64" s="74"/>
      <c r="F64" s="74"/>
      <c r="G64" s="74"/>
      <c r="H64" s="74"/>
      <c r="I64" s="74"/>
      <c r="J64" s="75">
        <f>+J63+J51</f>
        <v>455052310.15</v>
      </c>
      <c r="K64" s="75"/>
      <c r="L64" s="75"/>
      <c r="M64" s="75">
        <f>+M63+M51</f>
        <v>552526816.1629999</v>
      </c>
      <c r="N64" s="75"/>
      <c r="O64" s="75"/>
    </row>
    <row r="65" spans="10:16" ht="21" customHeight="1">
      <c r="J65" s="3"/>
      <c r="K65" s="3"/>
      <c r="L65" s="3"/>
      <c r="M65" s="3"/>
      <c r="N65" s="3"/>
      <c r="O65" s="3"/>
      <c r="P65" s="3"/>
    </row>
    <row r="66" spans="3:14" ht="18" customHeight="1">
      <c r="C66" s="76" t="s">
        <v>116</v>
      </c>
      <c r="D66" s="76"/>
      <c r="E66" s="77" t="s">
        <v>117</v>
      </c>
      <c r="F66" s="77"/>
      <c r="G66" s="77"/>
      <c r="H66" s="76" t="s">
        <v>118</v>
      </c>
      <c r="I66" s="76"/>
      <c r="J66" s="76"/>
      <c r="K66" s="76"/>
      <c r="L66" s="76"/>
      <c r="M66" s="76"/>
      <c r="N66" s="76"/>
    </row>
    <row r="67" spans="3:14" ht="18" customHeight="1">
      <c r="C67" s="76" t="s">
        <v>119</v>
      </c>
      <c r="D67" s="76"/>
      <c r="E67" s="77" t="s">
        <v>583</v>
      </c>
      <c r="F67" s="77"/>
      <c r="G67" s="77"/>
      <c r="H67" s="76" t="s">
        <v>118</v>
      </c>
      <c r="I67" s="76"/>
      <c r="J67" s="76"/>
      <c r="K67" s="76"/>
      <c r="L67" s="76"/>
      <c r="M67" s="76"/>
      <c r="N67" s="76"/>
    </row>
    <row r="68" ht="6.75" customHeight="1"/>
    <row r="69" spans="1:15" ht="16.5" customHeight="1">
      <c r="A69" s="76"/>
      <c r="B69" s="76"/>
      <c r="C69" s="76"/>
      <c r="D69" s="76"/>
      <c r="E69" s="76"/>
      <c r="N69" s="78" t="s">
        <v>120</v>
      </c>
      <c r="O69" s="78"/>
    </row>
  </sheetData>
  <sheetProtection/>
  <mergeCells count="187">
    <mergeCell ref="C67:D67"/>
    <mergeCell ref="E67:G67"/>
    <mergeCell ref="H67:N67"/>
    <mergeCell ref="A69:E69"/>
    <mergeCell ref="N69:O69"/>
    <mergeCell ref="B64:I64"/>
    <mergeCell ref="J64:L64"/>
    <mergeCell ref="M64:O64"/>
    <mergeCell ref="C66:D66"/>
    <mergeCell ref="E66:G66"/>
    <mergeCell ref="H66:N66"/>
    <mergeCell ref="B62:I62"/>
    <mergeCell ref="J62:L62"/>
    <mergeCell ref="M62:O62"/>
    <mergeCell ref="B63:I63"/>
    <mergeCell ref="J63:L63"/>
    <mergeCell ref="M63:O63"/>
    <mergeCell ref="B60:I60"/>
    <mergeCell ref="J60:L60"/>
    <mergeCell ref="M60:O60"/>
    <mergeCell ref="B61:I61"/>
    <mergeCell ref="J61:L61"/>
    <mergeCell ref="M61:O61"/>
    <mergeCell ref="B58:I58"/>
    <mergeCell ref="J58:L58"/>
    <mergeCell ref="M58:O58"/>
    <mergeCell ref="B59:I59"/>
    <mergeCell ref="J59:L59"/>
    <mergeCell ref="M59:O59"/>
    <mergeCell ref="B56:I56"/>
    <mergeCell ref="J56:L56"/>
    <mergeCell ref="M56:O56"/>
    <mergeCell ref="B57:I57"/>
    <mergeCell ref="J57:L57"/>
    <mergeCell ref="M57:O57"/>
    <mergeCell ref="B54:I54"/>
    <mergeCell ref="J54:L54"/>
    <mergeCell ref="M54:O54"/>
    <mergeCell ref="B55:I55"/>
    <mergeCell ref="J55:L55"/>
    <mergeCell ref="M55:O55"/>
    <mergeCell ref="B52:I52"/>
    <mergeCell ref="J52:L52"/>
    <mergeCell ref="M52:O52"/>
    <mergeCell ref="B53:I53"/>
    <mergeCell ref="J53:L53"/>
    <mergeCell ref="M53:O53"/>
    <mergeCell ref="B50:I50"/>
    <mergeCell ref="J50:L50"/>
    <mergeCell ref="M50:O50"/>
    <mergeCell ref="B51:I51"/>
    <mergeCell ref="J51:L51"/>
    <mergeCell ref="M51:O51"/>
    <mergeCell ref="B48:I48"/>
    <mergeCell ref="J48:L48"/>
    <mergeCell ref="M48:O48"/>
    <mergeCell ref="B49:I49"/>
    <mergeCell ref="J49:L49"/>
    <mergeCell ref="M49:O49"/>
    <mergeCell ref="B46:I46"/>
    <mergeCell ref="J46:L46"/>
    <mergeCell ref="M46:O46"/>
    <mergeCell ref="B47:I47"/>
    <mergeCell ref="J47:L47"/>
    <mergeCell ref="M47:O47"/>
    <mergeCell ref="B44:I44"/>
    <mergeCell ref="J44:L44"/>
    <mergeCell ref="M44:O44"/>
    <mergeCell ref="B45:I45"/>
    <mergeCell ref="J45:L45"/>
    <mergeCell ref="M45:O45"/>
    <mergeCell ref="B42:I42"/>
    <mergeCell ref="J42:L42"/>
    <mergeCell ref="M42:O42"/>
    <mergeCell ref="B43:I43"/>
    <mergeCell ref="J43:L43"/>
    <mergeCell ref="M43:O43"/>
    <mergeCell ref="B40:I40"/>
    <mergeCell ref="J40:L40"/>
    <mergeCell ref="M40:O40"/>
    <mergeCell ref="B41:I41"/>
    <mergeCell ref="J41:L41"/>
    <mergeCell ref="M41:O41"/>
    <mergeCell ref="B38:I38"/>
    <mergeCell ref="J38:L38"/>
    <mergeCell ref="M38:O38"/>
    <mergeCell ref="B39:I39"/>
    <mergeCell ref="J39:L39"/>
    <mergeCell ref="M39:O39"/>
    <mergeCell ref="B36:I36"/>
    <mergeCell ref="J36:L36"/>
    <mergeCell ref="M36:O36"/>
    <mergeCell ref="B37:I37"/>
    <mergeCell ref="J37:L37"/>
    <mergeCell ref="M37:O37"/>
    <mergeCell ref="B34:I34"/>
    <mergeCell ref="J34:L34"/>
    <mergeCell ref="M34:O34"/>
    <mergeCell ref="B35:I35"/>
    <mergeCell ref="J35:L35"/>
    <mergeCell ref="M35:O35"/>
    <mergeCell ref="B32:I32"/>
    <mergeCell ref="J32:L32"/>
    <mergeCell ref="M32:O32"/>
    <mergeCell ref="B33:I33"/>
    <mergeCell ref="J33:L33"/>
    <mergeCell ref="M33:O33"/>
    <mergeCell ref="B30:I30"/>
    <mergeCell ref="J30:L30"/>
    <mergeCell ref="M30:O30"/>
    <mergeCell ref="B31:I31"/>
    <mergeCell ref="J31:L31"/>
    <mergeCell ref="M31:O31"/>
    <mergeCell ref="B28:I28"/>
    <mergeCell ref="J28:L28"/>
    <mergeCell ref="M28:O28"/>
    <mergeCell ref="B29:I29"/>
    <mergeCell ref="J29:L29"/>
    <mergeCell ref="M29:O29"/>
    <mergeCell ref="B26:I26"/>
    <mergeCell ref="J26:L26"/>
    <mergeCell ref="M26:O26"/>
    <mergeCell ref="B27:I27"/>
    <mergeCell ref="J27:L27"/>
    <mergeCell ref="M27:O27"/>
    <mergeCell ref="B24:I24"/>
    <mergeCell ref="J24:L24"/>
    <mergeCell ref="M24:O24"/>
    <mergeCell ref="B25:I25"/>
    <mergeCell ref="J25:L25"/>
    <mergeCell ref="M25:O25"/>
    <mergeCell ref="B22:I22"/>
    <mergeCell ref="J22:L22"/>
    <mergeCell ref="M22:O22"/>
    <mergeCell ref="B23:I23"/>
    <mergeCell ref="J23:L23"/>
    <mergeCell ref="M23:O23"/>
    <mergeCell ref="B20:I20"/>
    <mergeCell ref="J20:L20"/>
    <mergeCell ref="M20:O20"/>
    <mergeCell ref="B21:I21"/>
    <mergeCell ref="J21:L21"/>
    <mergeCell ref="M21:O21"/>
    <mergeCell ref="B18:I18"/>
    <mergeCell ref="J18:L18"/>
    <mergeCell ref="M18:O18"/>
    <mergeCell ref="B19:I19"/>
    <mergeCell ref="J19:L19"/>
    <mergeCell ref="M19:O19"/>
    <mergeCell ref="B16:I16"/>
    <mergeCell ref="J16:L16"/>
    <mergeCell ref="M16:O16"/>
    <mergeCell ref="B17:I17"/>
    <mergeCell ref="J17:L17"/>
    <mergeCell ref="M17:O17"/>
    <mergeCell ref="B14:I14"/>
    <mergeCell ref="J14:L14"/>
    <mergeCell ref="M14:O14"/>
    <mergeCell ref="B15:I15"/>
    <mergeCell ref="J15:L15"/>
    <mergeCell ref="M15:O15"/>
    <mergeCell ref="B12:I12"/>
    <mergeCell ref="J12:L12"/>
    <mergeCell ref="M12:O12"/>
    <mergeCell ref="B13:I13"/>
    <mergeCell ref="J13:L13"/>
    <mergeCell ref="M13:O13"/>
    <mergeCell ref="B10:I10"/>
    <mergeCell ref="J10:L10"/>
    <mergeCell ref="M10:O10"/>
    <mergeCell ref="B11:I11"/>
    <mergeCell ref="J11:L11"/>
    <mergeCell ref="M11:O11"/>
    <mergeCell ref="B8:I8"/>
    <mergeCell ref="J8:L8"/>
    <mergeCell ref="M8:O8"/>
    <mergeCell ref="B9:I9"/>
    <mergeCell ref="J9:L9"/>
    <mergeCell ref="M9:O9"/>
    <mergeCell ref="L2:O2"/>
    <mergeCell ref="A3:O3"/>
    <mergeCell ref="A5:H5"/>
    <mergeCell ref="D6:F6"/>
    <mergeCell ref="K6:O6"/>
    <mergeCell ref="B7:I7"/>
    <mergeCell ref="J7:L7"/>
    <mergeCell ref="M7:O7"/>
  </mergeCells>
  <printOptions/>
  <pageMargins left="0.5" right="0.39" top="0.53" bottom="0.5" header="0.18" footer="0.3"/>
  <pageSetup errors="blank"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2:O40"/>
  <sheetViews>
    <sheetView zoomScalePageLayoutView="0" workbookViewId="0" topLeftCell="A4">
      <selection activeCell="I43" sqref="I43"/>
    </sheetView>
  </sheetViews>
  <sheetFormatPr defaultColWidth="9.140625" defaultRowHeight="15"/>
  <cols>
    <col min="1" max="1" width="0.13671875" style="0" customWidth="1"/>
    <col min="2" max="2" width="8.140625" style="0" customWidth="1"/>
    <col min="3" max="3" width="6.28125" style="0" customWidth="1"/>
    <col min="4" max="4" width="14.140625" style="0" customWidth="1"/>
    <col min="5" max="5" width="7.7109375" style="0" customWidth="1"/>
    <col min="6" max="6" width="2.28125" style="0" customWidth="1"/>
    <col min="7" max="7" width="11.00390625" style="0" customWidth="1"/>
    <col min="8" max="8" width="4.00390625" style="0" customWidth="1"/>
    <col min="9" max="9" width="13.140625" style="0" customWidth="1"/>
    <col min="10" max="10" width="8.7109375" style="0" customWidth="1"/>
    <col min="11" max="11" width="6.00390625" style="0" customWidth="1"/>
    <col min="12" max="12" width="1.7109375" style="0" customWidth="1"/>
    <col min="13" max="13" width="4.140625" style="0" customWidth="1"/>
    <col min="14" max="14" width="1.57421875" style="0" customWidth="1"/>
    <col min="15" max="15" width="10.7109375" style="0" customWidth="1"/>
  </cols>
  <sheetData>
    <row r="1" ht="15.75" customHeight="1"/>
    <row r="2" spans="12:15" ht="16.5" customHeight="1">
      <c r="L2" s="69" t="s">
        <v>0</v>
      </c>
      <c r="M2" s="69"/>
      <c r="N2" s="69"/>
      <c r="O2" s="69"/>
    </row>
    <row r="3" spans="1:15" ht="27.75" customHeight="1">
      <c r="A3" s="70" t="s">
        <v>122</v>
      </c>
      <c r="B3" s="70"/>
      <c r="C3" s="70"/>
      <c r="D3" s="70"/>
      <c r="E3" s="70"/>
      <c r="F3" s="70"/>
      <c r="G3" s="70"/>
      <c r="H3" s="70"/>
      <c r="I3" s="70"/>
      <c r="J3" s="70"/>
      <c r="K3" s="70"/>
      <c r="L3" s="70"/>
      <c r="M3" s="70"/>
      <c r="N3" s="70"/>
      <c r="O3" s="70"/>
    </row>
    <row r="4" ht="0.75" customHeight="1"/>
    <row r="5" spans="2:8" ht="12.75" customHeight="1">
      <c r="B5" s="71" t="s">
        <v>0</v>
      </c>
      <c r="C5" s="71"/>
      <c r="D5" s="71"/>
      <c r="E5" s="71"/>
      <c r="F5" s="71"/>
      <c r="G5" s="71"/>
      <c r="H5" s="71"/>
    </row>
    <row r="6" spans="4:15" ht="13.5" customHeight="1">
      <c r="D6" s="72" t="s">
        <v>2</v>
      </c>
      <c r="E6" s="72"/>
      <c r="F6" s="72"/>
      <c r="K6" s="72" t="s">
        <v>3</v>
      </c>
      <c r="L6" s="72"/>
      <c r="M6" s="72"/>
      <c r="N6" s="72"/>
      <c r="O6" s="72"/>
    </row>
    <row r="7" spans="1:15" ht="28.5" customHeight="1">
      <c r="A7" s="79" t="s">
        <v>4</v>
      </c>
      <c r="B7" s="79"/>
      <c r="C7" s="73" t="s">
        <v>5</v>
      </c>
      <c r="D7" s="73"/>
      <c r="E7" s="73"/>
      <c r="F7" s="73"/>
      <c r="G7" s="73"/>
      <c r="H7" s="73"/>
      <c r="I7" s="73"/>
      <c r="J7" s="73" t="s">
        <v>6</v>
      </c>
      <c r="K7" s="73"/>
      <c r="L7" s="73"/>
      <c r="M7" s="73" t="s">
        <v>121</v>
      </c>
      <c r="N7" s="73"/>
      <c r="O7" s="73"/>
    </row>
    <row r="8" spans="1:15" ht="13.5" customHeight="1">
      <c r="A8" s="80" t="s">
        <v>7</v>
      </c>
      <c r="B8" s="80"/>
      <c r="C8" s="81" t="s">
        <v>123</v>
      </c>
      <c r="D8" s="81"/>
      <c r="E8" s="81"/>
      <c r="F8" s="81"/>
      <c r="G8" s="81"/>
      <c r="H8" s="81"/>
      <c r="I8" s="81"/>
      <c r="J8" s="75">
        <v>172488349.01</v>
      </c>
      <c r="K8" s="75"/>
      <c r="L8" s="75"/>
      <c r="M8" s="75">
        <v>307838271.93</v>
      </c>
      <c r="N8" s="75"/>
      <c r="O8" s="75"/>
    </row>
    <row r="9" spans="1:15" ht="13.5" customHeight="1">
      <c r="A9" s="80" t="s">
        <v>124</v>
      </c>
      <c r="B9" s="80"/>
      <c r="C9" s="81" t="s">
        <v>125</v>
      </c>
      <c r="D9" s="81"/>
      <c r="E9" s="81"/>
      <c r="F9" s="81"/>
      <c r="G9" s="81"/>
      <c r="H9" s="81"/>
      <c r="I9" s="81"/>
      <c r="J9" s="75">
        <v>0</v>
      </c>
      <c r="K9" s="75"/>
      <c r="L9" s="75"/>
      <c r="M9" s="75">
        <v>0</v>
      </c>
      <c r="N9" s="75"/>
      <c r="O9" s="75"/>
    </row>
    <row r="10" spans="1:15" ht="14.25" customHeight="1">
      <c r="A10" s="80" t="s">
        <v>126</v>
      </c>
      <c r="B10" s="80"/>
      <c r="C10" s="81" t="s">
        <v>127</v>
      </c>
      <c r="D10" s="81"/>
      <c r="E10" s="81"/>
      <c r="F10" s="81"/>
      <c r="G10" s="81"/>
      <c r="H10" s="81"/>
      <c r="I10" s="81"/>
      <c r="J10" s="75">
        <v>172488349.01</v>
      </c>
      <c r="K10" s="75"/>
      <c r="L10" s="75"/>
      <c r="M10" s="75">
        <v>307838271.93</v>
      </c>
      <c r="N10" s="75"/>
      <c r="O10" s="75"/>
    </row>
    <row r="11" spans="1:15" ht="13.5" customHeight="1">
      <c r="A11" s="80" t="s">
        <v>128</v>
      </c>
      <c r="B11" s="80"/>
      <c r="C11" s="81" t="s">
        <v>129</v>
      </c>
      <c r="D11" s="81"/>
      <c r="E11" s="81"/>
      <c r="F11" s="81"/>
      <c r="G11" s="81"/>
      <c r="H11" s="81"/>
      <c r="I11" s="81"/>
      <c r="J11" s="75">
        <v>0</v>
      </c>
      <c r="K11" s="75"/>
      <c r="L11" s="75"/>
      <c r="M11" s="75">
        <v>0</v>
      </c>
      <c r="N11" s="75"/>
      <c r="O11" s="75"/>
    </row>
    <row r="12" spans="1:15" ht="13.5" customHeight="1">
      <c r="A12" s="80" t="s">
        <v>130</v>
      </c>
      <c r="B12" s="80"/>
      <c r="C12" s="81" t="s">
        <v>131</v>
      </c>
      <c r="D12" s="81"/>
      <c r="E12" s="81"/>
      <c r="F12" s="81"/>
      <c r="G12" s="81"/>
      <c r="H12" s="81"/>
      <c r="I12" s="81"/>
      <c r="J12" s="75">
        <v>0</v>
      </c>
      <c r="K12" s="75"/>
      <c r="L12" s="75"/>
      <c r="M12" s="75">
        <v>586813.07</v>
      </c>
      <c r="N12" s="75"/>
      <c r="O12" s="75"/>
    </row>
    <row r="13" spans="1:15" ht="13.5" customHeight="1">
      <c r="A13" s="80" t="s">
        <v>132</v>
      </c>
      <c r="B13" s="80"/>
      <c r="C13" s="81" t="s">
        <v>133</v>
      </c>
      <c r="D13" s="81"/>
      <c r="E13" s="81"/>
      <c r="F13" s="81"/>
      <c r="G13" s="81"/>
      <c r="H13" s="81"/>
      <c r="I13" s="81"/>
      <c r="J13" s="75">
        <v>0</v>
      </c>
      <c r="K13" s="75"/>
      <c r="L13" s="75"/>
      <c r="M13" s="75">
        <v>0</v>
      </c>
      <c r="N13" s="75"/>
      <c r="O13" s="75"/>
    </row>
    <row r="14" spans="1:15" ht="14.25" customHeight="1">
      <c r="A14" s="80" t="s">
        <v>134</v>
      </c>
      <c r="B14" s="80"/>
      <c r="C14" s="81" t="s">
        <v>135</v>
      </c>
      <c r="D14" s="81"/>
      <c r="E14" s="81"/>
      <c r="F14" s="81"/>
      <c r="G14" s="81"/>
      <c r="H14" s="81"/>
      <c r="I14" s="81"/>
      <c r="J14" s="75">
        <v>0</v>
      </c>
      <c r="K14" s="75"/>
      <c r="L14" s="75"/>
      <c r="M14" s="75">
        <v>0</v>
      </c>
      <c r="N14" s="75"/>
      <c r="O14" s="75"/>
    </row>
    <row r="15" spans="1:15" ht="13.5" customHeight="1">
      <c r="A15" s="80" t="s">
        <v>136</v>
      </c>
      <c r="B15" s="80"/>
      <c r="C15" s="81" t="s">
        <v>137</v>
      </c>
      <c r="D15" s="81"/>
      <c r="E15" s="81"/>
      <c r="F15" s="81"/>
      <c r="G15" s="81"/>
      <c r="H15" s="81"/>
      <c r="I15" s="81"/>
      <c r="J15" s="75">
        <v>0</v>
      </c>
      <c r="K15" s="75"/>
      <c r="L15" s="75"/>
      <c r="M15" s="75">
        <v>0</v>
      </c>
      <c r="N15" s="75"/>
      <c r="O15" s="75"/>
    </row>
    <row r="16" spans="1:15" ht="13.5" customHeight="1">
      <c r="A16" s="80" t="s">
        <v>138</v>
      </c>
      <c r="B16" s="80"/>
      <c r="C16" s="81" t="s">
        <v>139</v>
      </c>
      <c r="D16" s="81"/>
      <c r="E16" s="81"/>
      <c r="F16" s="81"/>
      <c r="G16" s="81"/>
      <c r="H16" s="81"/>
      <c r="I16" s="81"/>
      <c r="J16" s="75">
        <v>0</v>
      </c>
      <c r="K16" s="75"/>
      <c r="L16" s="75"/>
      <c r="M16" s="75">
        <v>0</v>
      </c>
      <c r="N16" s="75"/>
      <c r="O16" s="75"/>
    </row>
    <row r="17" spans="1:15" ht="13.5" customHeight="1">
      <c r="A17" s="80" t="s">
        <v>140</v>
      </c>
      <c r="B17" s="80"/>
      <c r="C17" s="81" t="s">
        <v>141</v>
      </c>
      <c r="D17" s="81"/>
      <c r="E17" s="81"/>
      <c r="F17" s="81"/>
      <c r="G17" s="81"/>
      <c r="H17" s="81"/>
      <c r="I17" s="81"/>
      <c r="J17" s="75">
        <v>260601811.09</v>
      </c>
      <c r="K17" s="75"/>
      <c r="L17" s="75"/>
      <c r="M17" s="75">
        <v>310491467.1</v>
      </c>
      <c r="N17" s="75"/>
      <c r="O17" s="75"/>
    </row>
    <row r="18" spans="1:15" ht="14.25" customHeight="1">
      <c r="A18" s="80" t="s">
        <v>142</v>
      </c>
      <c r="B18" s="80"/>
      <c r="C18" s="81" t="s">
        <v>143</v>
      </c>
      <c r="D18" s="81"/>
      <c r="E18" s="81"/>
      <c r="F18" s="81"/>
      <c r="G18" s="81"/>
      <c r="H18" s="81"/>
      <c r="I18" s="81"/>
      <c r="J18" s="75">
        <v>0</v>
      </c>
      <c r="K18" s="75"/>
      <c r="L18" s="75"/>
      <c r="M18" s="75">
        <v>0</v>
      </c>
      <c r="N18" s="75"/>
      <c r="O18" s="75"/>
    </row>
    <row r="19" spans="1:15" ht="13.5" customHeight="1">
      <c r="A19" s="80" t="s">
        <v>144</v>
      </c>
      <c r="B19" s="80"/>
      <c r="C19" s="81" t="s">
        <v>145</v>
      </c>
      <c r="D19" s="81"/>
      <c r="E19" s="81"/>
      <c r="F19" s="81"/>
      <c r="G19" s="81"/>
      <c r="H19" s="81"/>
      <c r="I19" s="81"/>
      <c r="J19" s="75">
        <v>105000</v>
      </c>
      <c r="K19" s="75"/>
      <c r="L19" s="75"/>
      <c r="M19" s="75">
        <v>0</v>
      </c>
      <c r="N19" s="75"/>
      <c r="O19" s="75"/>
    </row>
    <row r="20" spans="1:15" ht="13.5" customHeight="1">
      <c r="A20" s="80" t="s">
        <v>146</v>
      </c>
      <c r="B20" s="80"/>
      <c r="C20" s="81" t="s">
        <v>147</v>
      </c>
      <c r="D20" s="81"/>
      <c r="E20" s="81"/>
      <c r="F20" s="81"/>
      <c r="G20" s="81"/>
      <c r="H20" s="81"/>
      <c r="I20" s="81"/>
      <c r="J20" s="75">
        <v>0</v>
      </c>
      <c r="K20" s="75"/>
      <c r="L20" s="75"/>
      <c r="M20" s="75">
        <v>0</v>
      </c>
      <c r="N20" s="75"/>
      <c r="O20" s="75"/>
    </row>
    <row r="21" spans="1:15" ht="13.5" customHeight="1">
      <c r="A21" s="80" t="s">
        <v>148</v>
      </c>
      <c r="B21" s="80"/>
      <c r="C21" s="81" t="s">
        <v>149</v>
      </c>
      <c r="D21" s="81"/>
      <c r="E21" s="81"/>
      <c r="F21" s="81"/>
      <c r="G21" s="81"/>
      <c r="H21" s="81"/>
      <c r="I21" s="81"/>
      <c r="J21" s="75">
        <v>0</v>
      </c>
      <c r="K21" s="75"/>
      <c r="L21" s="75"/>
      <c r="M21" s="75">
        <v>0</v>
      </c>
      <c r="N21" s="75"/>
      <c r="O21" s="75"/>
    </row>
    <row r="22" spans="1:15" ht="14.25" customHeight="1">
      <c r="A22" s="80" t="s">
        <v>150</v>
      </c>
      <c r="B22" s="80"/>
      <c r="C22" s="81" t="s">
        <v>151</v>
      </c>
      <c r="D22" s="81"/>
      <c r="E22" s="81"/>
      <c r="F22" s="81"/>
      <c r="G22" s="81"/>
      <c r="H22" s="81"/>
      <c r="I22" s="81"/>
      <c r="J22" s="75">
        <v>0</v>
      </c>
      <c r="K22" s="75"/>
      <c r="L22" s="75"/>
      <c r="M22" s="75">
        <v>0</v>
      </c>
      <c r="N22" s="75"/>
      <c r="O22" s="75"/>
    </row>
    <row r="23" spans="1:15" ht="13.5" customHeight="1">
      <c r="A23" s="80" t="s">
        <v>152</v>
      </c>
      <c r="B23" s="80"/>
      <c r="C23" s="81" t="s">
        <v>153</v>
      </c>
      <c r="D23" s="81"/>
      <c r="E23" s="81"/>
      <c r="F23" s="81"/>
      <c r="G23" s="81"/>
      <c r="H23" s="81"/>
      <c r="I23" s="81"/>
      <c r="J23" s="75">
        <v>0</v>
      </c>
      <c r="K23" s="75"/>
      <c r="L23" s="75"/>
      <c r="M23" s="75">
        <v>0</v>
      </c>
      <c r="N23" s="75"/>
      <c r="O23" s="75"/>
    </row>
    <row r="24" spans="1:15" ht="13.5" customHeight="1">
      <c r="A24" s="80" t="s">
        <v>154</v>
      </c>
      <c r="B24" s="80"/>
      <c r="C24" s="81" t="s">
        <v>155</v>
      </c>
      <c r="D24" s="81"/>
      <c r="E24" s="81"/>
      <c r="F24" s="81"/>
      <c r="G24" s="81"/>
      <c r="H24" s="81"/>
      <c r="I24" s="81"/>
      <c r="J24" s="75">
        <v>0</v>
      </c>
      <c r="K24" s="75"/>
      <c r="L24" s="75"/>
      <c r="M24" s="75">
        <v>0</v>
      </c>
      <c r="N24" s="75"/>
      <c r="O24" s="75"/>
    </row>
    <row r="25" spans="1:15" ht="13.5" customHeight="1">
      <c r="A25" s="80" t="s">
        <v>156</v>
      </c>
      <c r="B25" s="80"/>
      <c r="C25" s="81" t="s">
        <v>157</v>
      </c>
      <c r="D25" s="81"/>
      <c r="E25" s="81"/>
      <c r="F25" s="81"/>
      <c r="G25" s="81"/>
      <c r="H25" s="81"/>
      <c r="I25" s="81"/>
      <c r="J25" s="75">
        <v>-88218462.08</v>
      </c>
      <c r="K25" s="75"/>
      <c r="L25" s="75"/>
      <c r="M25" s="75">
        <f>+M8+M12-M17</f>
        <v>-2066382.1000000238</v>
      </c>
      <c r="N25" s="75"/>
      <c r="O25" s="75"/>
    </row>
    <row r="26" spans="1:15" ht="13.5" customHeight="1">
      <c r="A26" s="80" t="s">
        <v>158</v>
      </c>
      <c r="B26" s="80"/>
      <c r="C26" s="81" t="s">
        <v>159</v>
      </c>
      <c r="D26" s="81"/>
      <c r="E26" s="81"/>
      <c r="F26" s="81"/>
      <c r="G26" s="81"/>
      <c r="H26" s="81"/>
      <c r="I26" s="81"/>
      <c r="J26" s="75">
        <v>0</v>
      </c>
      <c r="K26" s="75"/>
      <c r="L26" s="75"/>
      <c r="M26" s="75">
        <f>+M12*0.1</f>
        <v>58681.307</v>
      </c>
      <c r="N26" s="75"/>
      <c r="O26" s="75"/>
    </row>
    <row r="27" spans="1:15" ht="14.25" customHeight="1">
      <c r="A27" s="80" t="s">
        <v>160</v>
      </c>
      <c r="B27" s="80"/>
      <c r="C27" s="81" t="s">
        <v>161</v>
      </c>
      <c r="D27" s="81"/>
      <c r="E27" s="81"/>
      <c r="F27" s="81"/>
      <c r="G27" s="81"/>
      <c r="H27" s="81"/>
      <c r="I27" s="81"/>
      <c r="J27" s="75">
        <v>-88218462.08</v>
      </c>
      <c r="K27" s="75"/>
      <c r="L27" s="75"/>
      <c r="M27" s="75">
        <f>+M25-M26</f>
        <v>-2125063.407000024</v>
      </c>
      <c r="N27" s="75"/>
      <c r="O27" s="75"/>
    </row>
    <row r="28" spans="1:15" ht="13.5" customHeight="1">
      <c r="A28" s="80" t="s">
        <v>162</v>
      </c>
      <c r="B28" s="80"/>
      <c r="C28" s="81" t="s">
        <v>163</v>
      </c>
      <c r="D28" s="81"/>
      <c r="E28" s="81"/>
      <c r="F28" s="81"/>
      <c r="G28" s="81"/>
      <c r="H28" s="81"/>
      <c r="I28" s="81"/>
      <c r="J28" s="75">
        <v>0</v>
      </c>
      <c r="K28" s="75"/>
      <c r="L28" s="75"/>
      <c r="M28" s="75">
        <v>0</v>
      </c>
      <c r="N28" s="75"/>
      <c r="O28" s="75"/>
    </row>
    <row r="29" spans="1:15" ht="13.5" customHeight="1">
      <c r="A29" s="80" t="s">
        <v>164</v>
      </c>
      <c r="B29" s="80"/>
      <c r="C29" s="81" t="s">
        <v>165</v>
      </c>
      <c r="D29" s="81"/>
      <c r="E29" s="81"/>
      <c r="F29" s="81"/>
      <c r="G29" s="81"/>
      <c r="H29" s="81"/>
      <c r="I29" s="81"/>
      <c r="J29" s="75">
        <v>-88218462.08</v>
      </c>
      <c r="K29" s="75"/>
      <c r="L29" s="75"/>
      <c r="M29" s="75">
        <f>+M27</f>
        <v>-2125063.407000024</v>
      </c>
      <c r="N29" s="75"/>
      <c r="O29" s="75"/>
    </row>
    <row r="30" spans="1:15" ht="13.5" customHeight="1">
      <c r="A30" s="80" t="s">
        <v>166</v>
      </c>
      <c r="B30" s="80"/>
      <c r="C30" s="81" t="s">
        <v>167</v>
      </c>
      <c r="D30" s="81"/>
      <c r="E30" s="81"/>
      <c r="F30" s="81"/>
      <c r="G30" s="81"/>
      <c r="H30" s="81"/>
      <c r="I30" s="81"/>
      <c r="J30" s="75">
        <v>0</v>
      </c>
      <c r="K30" s="75"/>
      <c r="L30" s="75"/>
      <c r="M30" s="75">
        <v>0</v>
      </c>
      <c r="N30" s="75"/>
      <c r="O30" s="75"/>
    </row>
    <row r="31" spans="1:15" ht="14.25" customHeight="1">
      <c r="A31" s="80" t="s">
        <v>168</v>
      </c>
      <c r="B31" s="80"/>
      <c r="C31" s="81" t="s">
        <v>169</v>
      </c>
      <c r="D31" s="81"/>
      <c r="E31" s="81"/>
      <c r="F31" s="81"/>
      <c r="G31" s="81"/>
      <c r="H31" s="81"/>
      <c r="I31" s="81"/>
      <c r="J31" s="75">
        <v>0</v>
      </c>
      <c r="K31" s="75"/>
      <c r="L31" s="75"/>
      <c r="M31" s="75">
        <v>0</v>
      </c>
      <c r="N31" s="75"/>
      <c r="O31" s="75"/>
    </row>
    <row r="32" spans="1:15" ht="13.5" customHeight="1">
      <c r="A32" s="80" t="s">
        <v>170</v>
      </c>
      <c r="B32" s="80"/>
      <c r="C32" s="81" t="s">
        <v>171</v>
      </c>
      <c r="D32" s="81"/>
      <c r="E32" s="81"/>
      <c r="F32" s="81"/>
      <c r="G32" s="81"/>
      <c r="H32" s="81"/>
      <c r="I32" s="81"/>
      <c r="J32" s="75">
        <v>0</v>
      </c>
      <c r="K32" s="75"/>
      <c r="L32" s="75"/>
      <c r="M32" s="75">
        <v>0</v>
      </c>
      <c r="N32" s="75"/>
      <c r="O32" s="75"/>
    </row>
    <row r="33" spans="1:15" ht="13.5" customHeight="1">
      <c r="A33" s="80" t="s">
        <v>172</v>
      </c>
      <c r="B33" s="80"/>
      <c r="C33" s="81" t="s">
        <v>173</v>
      </c>
      <c r="D33" s="81"/>
      <c r="E33" s="81"/>
      <c r="F33" s="81"/>
      <c r="G33" s="81"/>
      <c r="H33" s="81"/>
      <c r="I33" s="81"/>
      <c r="J33" s="75">
        <v>0</v>
      </c>
      <c r="K33" s="75"/>
      <c r="L33" s="75"/>
      <c r="M33" s="75">
        <v>0</v>
      </c>
      <c r="N33" s="75"/>
      <c r="O33" s="75"/>
    </row>
    <row r="34" spans="1:15" ht="13.5" customHeight="1">
      <c r="A34" s="80" t="s">
        <v>174</v>
      </c>
      <c r="B34" s="80"/>
      <c r="C34" s="81" t="s">
        <v>175</v>
      </c>
      <c r="D34" s="81"/>
      <c r="E34" s="81"/>
      <c r="F34" s="81"/>
      <c r="G34" s="81"/>
      <c r="H34" s="81"/>
      <c r="I34" s="81"/>
      <c r="J34" s="75">
        <v>-88218462.08</v>
      </c>
      <c r="K34" s="75"/>
      <c r="L34" s="75"/>
      <c r="M34" s="75">
        <f>+M29</f>
        <v>-2125063.407000024</v>
      </c>
      <c r="N34" s="75"/>
      <c r="O34" s="75"/>
    </row>
    <row r="35" spans="1:15" ht="14.25" customHeight="1">
      <c r="A35" s="80" t="s">
        <v>176</v>
      </c>
      <c r="B35" s="80"/>
      <c r="C35" s="81" t="s">
        <v>177</v>
      </c>
      <c r="D35" s="81"/>
      <c r="E35" s="81"/>
      <c r="F35" s="81"/>
      <c r="G35" s="81"/>
      <c r="H35" s="81"/>
      <c r="I35" s="81"/>
      <c r="J35" s="75">
        <v>0</v>
      </c>
      <c r="K35" s="75"/>
      <c r="L35" s="75"/>
      <c r="M35" s="75">
        <v>0</v>
      </c>
      <c r="N35" s="75"/>
      <c r="O35" s="75"/>
    </row>
    <row r="36" ht="6.75" customHeight="1"/>
    <row r="37" spans="3:14" ht="18" customHeight="1">
      <c r="C37" s="76" t="s">
        <v>116</v>
      </c>
      <c r="D37" s="76"/>
      <c r="E37" s="77" t="s">
        <v>117</v>
      </c>
      <c r="F37" s="77"/>
      <c r="G37" s="77"/>
      <c r="H37" s="76" t="s">
        <v>118</v>
      </c>
      <c r="I37" s="76"/>
      <c r="J37" s="76"/>
      <c r="K37" s="76"/>
      <c r="L37" s="76"/>
      <c r="M37" s="76"/>
      <c r="N37" s="76"/>
    </row>
    <row r="38" spans="3:14" ht="18" customHeight="1">
      <c r="C38" s="76" t="s">
        <v>119</v>
      </c>
      <c r="D38" s="76"/>
      <c r="E38" s="77" t="s">
        <v>583</v>
      </c>
      <c r="F38" s="77"/>
      <c r="G38" s="77"/>
      <c r="H38" s="76" t="s">
        <v>118</v>
      </c>
      <c r="I38" s="76"/>
      <c r="J38" s="76"/>
      <c r="K38" s="76"/>
      <c r="L38" s="76"/>
      <c r="M38" s="76"/>
      <c r="N38" s="76"/>
    </row>
    <row r="39" ht="7.5" customHeight="1"/>
    <row r="40" spans="1:15" ht="16.5" customHeight="1">
      <c r="A40" s="76"/>
      <c r="B40" s="76"/>
      <c r="C40" s="76"/>
      <c r="D40" s="76"/>
      <c r="E40" s="76"/>
      <c r="N40" s="78" t="s">
        <v>120</v>
      </c>
      <c r="O40" s="78"/>
    </row>
  </sheetData>
  <sheetProtection/>
  <mergeCells count="129">
    <mergeCell ref="A40:E40"/>
    <mergeCell ref="N40:O40"/>
    <mergeCell ref="C37:D37"/>
    <mergeCell ref="E37:G37"/>
    <mergeCell ref="H37:N37"/>
    <mergeCell ref="C38:D38"/>
    <mergeCell ref="E38:G38"/>
    <mergeCell ref="H38:N38"/>
    <mergeCell ref="A34:B34"/>
    <mergeCell ref="C34:I34"/>
    <mergeCell ref="J34:L34"/>
    <mergeCell ref="M34:O34"/>
    <mergeCell ref="A35:B35"/>
    <mergeCell ref="C35:I35"/>
    <mergeCell ref="J35:L35"/>
    <mergeCell ref="M35:O35"/>
    <mergeCell ref="A32:B32"/>
    <mergeCell ref="C32:I32"/>
    <mergeCell ref="J32:L32"/>
    <mergeCell ref="M32:O32"/>
    <mergeCell ref="A33:B33"/>
    <mergeCell ref="C33:I33"/>
    <mergeCell ref="J33:L33"/>
    <mergeCell ref="M33:O33"/>
    <mergeCell ref="A30:B30"/>
    <mergeCell ref="C30:I30"/>
    <mergeCell ref="J30:L30"/>
    <mergeCell ref="M30:O30"/>
    <mergeCell ref="A31:B31"/>
    <mergeCell ref="C31:I31"/>
    <mergeCell ref="J31:L31"/>
    <mergeCell ref="M31:O31"/>
    <mergeCell ref="A28:B28"/>
    <mergeCell ref="C28:I28"/>
    <mergeCell ref="J28:L28"/>
    <mergeCell ref="M28:O28"/>
    <mergeCell ref="A29:B29"/>
    <mergeCell ref="C29:I29"/>
    <mergeCell ref="J29:L29"/>
    <mergeCell ref="M29:O29"/>
    <mergeCell ref="A26:B26"/>
    <mergeCell ref="C26:I26"/>
    <mergeCell ref="J26:L26"/>
    <mergeCell ref="M26:O26"/>
    <mergeCell ref="A27:B27"/>
    <mergeCell ref="C27:I27"/>
    <mergeCell ref="J27:L27"/>
    <mergeCell ref="M27:O27"/>
    <mergeCell ref="A24:B24"/>
    <mergeCell ref="C24:I24"/>
    <mergeCell ref="J24:L24"/>
    <mergeCell ref="M24:O24"/>
    <mergeCell ref="A25:B25"/>
    <mergeCell ref="C25:I25"/>
    <mergeCell ref="J25:L25"/>
    <mergeCell ref="M25:O25"/>
    <mergeCell ref="A22:B22"/>
    <mergeCell ref="C22:I22"/>
    <mergeCell ref="J22:L22"/>
    <mergeCell ref="M22:O22"/>
    <mergeCell ref="A23:B23"/>
    <mergeCell ref="C23:I23"/>
    <mergeCell ref="J23:L23"/>
    <mergeCell ref="M23:O23"/>
    <mergeCell ref="A20:B20"/>
    <mergeCell ref="C20:I20"/>
    <mergeCell ref="J20:L20"/>
    <mergeCell ref="M20:O20"/>
    <mergeCell ref="A21:B21"/>
    <mergeCell ref="C21:I21"/>
    <mergeCell ref="J21:L21"/>
    <mergeCell ref="M21:O21"/>
    <mergeCell ref="A18:B18"/>
    <mergeCell ref="C18:I18"/>
    <mergeCell ref="J18:L18"/>
    <mergeCell ref="M18:O18"/>
    <mergeCell ref="A19:B19"/>
    <mergeCell ref="C19:I19"/>
    <mergeCell ref="J19:L19"/>
    <mergeCell ref="M19:O19"/>
    <mergeCell ref="A16:B16"/>
    <mergeCell ref="C16:I16"/>
    <mergeCell ref="J16:L16"/>
    <mergeCell ref="M16:O16"/>
    <mergeCell ref="A17:B17"/>
    <mergeCell ref="C17:I17"/>
    <mergeCell ref="J17:L17"/>
    <mergeCell ref="M17:O17"/>
    <mergeCell ref="A14:B14"/>
    <mergeCell ref="C14:I14"/>
    <mergeCell ref="J14:L14"/>
    <mergeCell ref="M14:O14"/>
    <mergeCell ref="A15:B15"/>
    <mergeCell ref="C15:I15"/>
    <mergeCell ref="J15:L15"/>
    <mergeCell ref="M15:O15"/>
    <mergeCell ref="A12:B12"/>
    <mergeCell ref="C12:I12"/>
    <mergeCell ref="J12:L12"/>
    <mergeCell ref="M12:O12"/>
    <mergeCell ref="A13:B13"/>
    <mergeCell ref="C13:I13"/>
    <mergeCell ref="J13:L13"/>
    <mergeCell ref="M13:O13"/>
    <mergeCell ref="A10:B10"/>
    <mergeCell ref="C10:I10"/>
    <mergeCell ref="J10:L10"/>
    <mergeCell ref="M10:O10"/>
    <mergeCell ref="A11:B11"/>
    <mergeCell ref="C11:I11"/>
    <mergeCell ref="J11:L11"/>
    <mergeCell ref="M11:O11"/>
    <mergeCell ref="A8:B8"/>
    <mergeCell ref="C8:I8"/>
    <mergeCell ref="J8:L8"/>
    <mergeCell ref="M8:O8"/>
    <mergeCell ref="A9:B9"/>
    <mergeCell ref="C9:I9"/>
    <mergeCell ref="J9:L9"/>
    <mergeCell ref="M9:O9"/>
    <mergeCell ref="L2:O2"/>
    <mergeCell ref="A3:O3"/>
    <mergeCell ref="B5:H5"/>
    <mergeCell ref="D6:F6"/>
    <mergeCell ref="K6:O6"/>
    <mergeCell ref="A7:B7"/>
    <mergeCell ref="C7:I7"/>
    <mergeCell ref="J7:L7"/>
    <mergeCell ref="M7:O7"/>
  </mergeCells>
  <printOptions/>
  <pageMargins left="0.7" right="0.7" top="0.75" bottom="0.75" header="0.3" footer="0.3"/>
  <pageSetup fitToHeight="1" fitToWidth="1"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2:X28"/>
  <sheetViews>
    <sheetView zoomScalePageLayoutView="0" workbookViewId="0" topLeftCell="A1">
      <selection activeCell="N29" sqref="N29"/>
    </sheetView>
  </sheetViews>
  <sheetFormatPr defaultColWidth="9.140625" defaultRowHeight="15"/>
  <cols>
    <col min="1" max="1" width="0.13671875" style="0" customWidth="1"/>
    <col min="2" max="2" width="8.140625" style="0" customWidth="1"/>
    <col min="3" max="3" width="7.28125" style="0" customWidth="1"/>
    <col min="4" max="4" width="18.00390625" style="0" customWidth="1"/>
    <col min="5" max="5" width="3.8515625" style="0" customWidth="1"/>
    <col min="6" max="6" width="2.28125" style="0" customWidth="1"/>
    <col min="7" max="7" width="15.28125" style="0" customWidth="1"/>
    <col min="8" max="8" width="1.8515625" style="0" customWidth="1"/>
    <col min="9" max="9" width="7.421875" style="0" customWidth="1"/>
    <col min="10" max="10" width="0.71875" style="0" customWidth="1"/>
    <col min="11" max="11" width="5.140625" style="0" customWidth="1"/>
    <col min="12" max="12" width="13.421875" style="0" customWidth="1"/>
    <col min="13" max="13" width="1.7109375" style="0" customWidth="1"/>
    <col min="14" max="14" width="11.57421875" style="0" customWidth="1"/>
    <col min="15" max="15" width="13.28125" style="0" customWidth="1"/>
    <col min="16" max="16" width="12.8515625" style="0" customWidth="1"/>
    <col min="17" max="17" width="0.42578125" style="0" customWidth="1"/>
    <col min="18" max="18" width="1.1484375" style="0" customWidth="1"/>
    <col min="19" max="19" width="12.140625" style="0" customWidth="1"/>
    <col min="20" max="20" width="2.57421875" style="0" customWidth="1"/>
    <col min="21" max="21" width="13.00390625" style="0" customWidth="1"/>
    <col min="22" max="22" width="0.42578125" style="0" customWidth="1"/>
    <col min="23" max="23" width="11.8515625" style="0" customWidth="1"/>
    <col min="24" max="24" width="3.00390625" style="0" customWidth="1"/>
  </cols>
  <sheetData>
    <row r="1" ht="19.5" customHeight="1"/>
    <row r="2" spans="17:24" ht="16.5" customHeight="1">
      <c r="Q2" s="82" t="s">
        <v>0</v>
      </c>
      <c r="R2" s="82"/>
      <c r="S2" s="82"/>
      <c r="T2" s="82"/>
      <c r="U2" s="82"/>
      <c r="V2" s="82"/>
      <c r="W2" s="82"/>
      <c r="X2" s="82"/>
    </row>
    <row r="3" spans="1:24" ht="36" customHeight="1">
      <c r="A3" s="70" t="s">
        <v>178</v>
      </c>
      <c r="B3" s="70"/>
      <c r="C3" s="70"/>
      <c r="D3" s="70"/>
      <c r="E3" s="70"/>
      <c r="F3" s="70"/>
      <c r="G3" s="70"/>
      <c r="H3" s="70"/>
      <c r="I3" s="70"/>
      <c r="J3" s="70"/>
      <c r="K3" s="70"/>
      <c r="L3" s="70"/>
      <c r="M3" s="70"/>
      <c r="N3" s="70"/>
      <c r="O3" s="70"/>
      <c r="P3" s="70"/>
      <c r="Q3" s="70"/>
      <c r="R3" s="70"/>
      <c r="S3" s="70"/>
      <c r="T3" s="70"/>
      <c r="U3" s="70"/>
      <c r="V3" s="70"/>
      <c r="W3" s="70"/>
      <c r="X3" s="70"/>
    </row>
    <row r="4" spans="1:24" ht="12.75" customHeight="1">
      <c r="A4" s="66"/>
      <c r="B4" s="71" t="s">
        <v>0</v>
      </c>
      <c r="C4" s="71"/>
      <c r="D4" s="71"/>
      <c r="E4" s="71"/>
      <c r="F4" s="71"/>
      <c r="G4" s="71"/>
      <c r="H4" s="71"/>
      <c r="I4" s="71"/>
      <c r="J4" s="71"/>
      <c r="K4" s="66"/>
      <c r="L4" s="66"/>
      <c r="M4" s="66"/>
      <c r="N4" s="66"/>
      <c r="O4" s="66"/>
      <c r="P4" s="66"/>
      <c r="Q4" s="66"/>
      <c r="R4" s="66"/>
      <c r="S4" s="66"/>
      <c r="T4" s="66"/>
      <c r="U4" s="66"/>
      <c r="V4" s="66"/>
      <c r="W4" s="66"/>
      <c r="X4" s="66"/>
    </row>
    <row r="5" spans="1:24" ht="13.5" customHeight="1">
      <c r="A5" s="66"/>
      <c r="B5" s="66"/>
      <c r="C5" s="66"/>
      <c r="D5" s="72" t="s">
        <v>2</v>
      </c>
      <c r="E5" s="72"/>
      <c r="F5" s="72"/>
      <c r="G5" s="66"/>
      <c r="H5" s="66"/>
      <c r="I5" s="66"/>
      <c r="J5" s="66"/>
      <c r="K5" s="66"/>
      <c r="L5" s="66"/>
      <c r="M5" s="66"/>
      <c r="N5" s="66"/>
      <c r="O5" s="66"/>
      <c r="P5" s="66"/>
      <c r="Q5" s="66"/>
      <c r="R5" s="66"/>
      <c r="S5" s="66"/>
      <c r="T5" s="66"/>
      <c r="U5" s="72" t="s">
        <v>3</v>
      </c>
      <c r="V5" s="72"/>
      <c r="W5" s="72"/>
      <c r="X5" s="72"/>
    </row>
    <row r="6" spans="1:24" ht="48" customHeight="1">
      <c r="A6" s="83" t="s">
        <v>4</v>
      </c>
      <c r="B6" s="83"/>
      <c r="C6" s="84" t="s">
        <v>5</v>
      </c>
      <c r="D6" s="84"/>
      <c r="E6" s="84"/>
      <c r="F6" s="84"/>
      <c r="G6" s="84"/>
      <c r="H6" s="84"/>
      <c r="I6" s="84" t="s">
        <v>92</v>
      </c>
      <c r="J6" s="84"/>
      <c r="K6" s="84"/>
      <c r="L6" s="67" t="s">
        <v>100</v>
      </c>
      <c r="M6" s="84" t="s">
        <v>102</v>
      </c>
      <c r="N6" s="84"/>
      <c r="O6" s="67" t="s">
        <v>104</v>
      </c>
      <c r="P6" s="84" t="s">
        <v>179</v>
      </c>
      <c r="Q6" s="84"/>
      <c r="R6" s="84" t="s">
        <v>108</v>
      </c>
      <c r="S6" s="84"/>
      <c r="T6" s="84" t="s">
        <v>110</v>
      </c>
      <c r="U6" s="84"/>
      <c r="V6" s="84"/>
      <c r="W6" s="84" t="s">
        <v>180</v>
      </c>
      <c r="X6" s="84"/>
    </row>
    <row r="7" spans="1:24" ht="15" customHeight="1">
      <c r="A7" s="85" t="s">
        <v>7</v>
      </c>
      <c r="B7" s="85"/>
      <c r="C7" s="86" t="s">
        <v>181</v>
      </c>
      <c r="D7" s="86"/>
      <c r="E7" s="86"/>
      <c r="F7" s="86"/>
      <c r="G7" s="86"/>
      <c r="H7" s="87">
        <f>+'CT-1'!J54+'CT-1'!J55</f>
        <v>472147921.89</v>
      </c>
      <c r="I7" s="87"/>
      <c r="J7" s="87"/>
      <c r="K7" s="87"/>
      <c r="L7" s="68">
        <v>0</v>
      </c>
      <c r="M7" s="87">
        <v>0</v>
      </c>
      <c r="N7" s="87"/>
      <c r="O7" s="68">
        <v>0</v>
      </c>
      <c r="P7" s="87">
        <v>0</v>
      </c>
      <c r="Q7" s="87"/>
      <c r="R7" s="87">
        <v>0</v>
      </c>
      <c r="S7" s="87"/>
      <c r="T7" s="87">
        <v>-49214200</v>
      </c>
      <c r="U7" s="87"/>
      <c r="V7" s="87"/>
      <c r="W7" s="87">
        <f>+H7+T7</f>
        <v>422933721.89</v>
      </c>
      <c r="X7" s="87"/>
    </row>
    <row r="8" spans="1:24" ht="24.75" customHeight="1">
      <c r="A8" s="85" t="s">
        <v>124</v>
      </c>
      <c r="B8" s="85"/>
      <c r="C8" s="88" t="s">
        <v>182</v>
      </c>
      <c r="D8" s="88"/>
      <c r="E8" s="88"/>
      <c r="F8" s="88"/>
      <c r="G8" s="88"/>
      <c r="H8" s="87">
        <v>0</v>
      </c>
      <c r="I8" s="87"/>
      <c r="J8" s="87"/>
      <c r="K8" s="87"/>
      <c r="L8" s="68">
        <v>0</v>
      </c>
      <c r="M8" s="87">
        <v>0</v>
      </c>
      <c r="N8" s="87"/>
      <c r="O8" s="68">
        <v>0</v>
      </c>
      <c r="P8" s="87">
        <v>0</v>
      </c>
      <c r="Q8" s="87"/>
      <c r="R8" s="87">
        <v>0</v>
      </c>
      <c r="S8" s="87"/>
      <c r="T8" s="87">
        <v>0</v>
      </c>
      <c r="U8" s="87"/>
      <c r="V8" s="87"/>
      <c r="W8" s="87">
        <v>0</v>
      </c>
      <c r="X8" s="87"/>
    </row>
    <row r="9" spans="1:24" ht="14.25" customHeight="1">
      <c r="A9" s="85" t="s">
        <v>126</v>
      </c>
      <c r="B9" s="85"/>
      <c r="C9" s="86" t="s">
        <v>183</v>
      </c>
      <c r="D9" s="86"/>
      <c r="E9" s="86"/>
      <c r="F9" s="86"/>
      <c r="G9" s="86"/>
      <c r="H9" s="87">
        <f>+H7+H8</f>
        <v>472147921.89</v>
      </c>
      <c r="I9" s="87"/>
      <c r="J9" s="87"/>
      <c r="K9" s="87"/>
      <c r="L9" s="68">
        <v>0</v>
      </c>
      <c r="M9" s="87">
        <v>0</v>
      </c>
      <c r="N9" s="87"/>
      <c r="O9" s="68">
        <v>0</v>
      </c>
      <c r="P9" s="87">
        <v>0</v>
      </c>
      <c r="Q9" s="87"/>
      <c r="R9" s="87">
        <v>0</v>
      </c>
      <c r="S9" s="87"/>
      <c r="T9" s="87">
        <v>-88218462.08</v>
      </c>
      <c r="U9" s="87"/>
      <c r="V9" s="87"/>
      <c r="W9" s="87">
        <f>+H9+T9</f>
        <v>383929459.81</v>
      </c>
      <c r="X9" s="87"/>
    </row>
    <row r="10" spans="1:24" ht="14.25" customHeight="1">
      <c r="A10" s="85" t="s">
        <v>128</v>
      </c>
      <c r="B10" s="85"/>
      <c r="C10" s="86" t="s">
        <v>184</v>
      </c>
      <c r="D10" s="86"/>
      <c r="E10" s="86"/>
      <c r="F10" s="86"/>
      <c r="G10" s="86"/>
      <c r="H10" s="87">
        <v>0</v>
      </c>
      <c r="I10" s="87"/>
      <c r="J10" s="87"/>
      <c r="K10" s="87"/>
      <c r="L10" s="68">
        <v>0</v>
      </c>
      <c r="M10" s="87">
        <v>0</v>
      </c>
      <c r="N10" s="87"/>
      <c r="O10" s="68">
        <v>0</v>
      </c>
      <c r="P10" s="87">
        <v>0</v>
      </c>
      <c r="Q10" s="87"/>
      <c r="R10" s="87">
        <v>0</v>
      </c>
      <c r="S10" s="87"/>
      <c r="T10" s="87"/>
      <c r="U10" s="87"/>
      <c r="V10" s="87"/>
      <c r="W10" s="87">
        <f>+T10</f>
        <v>0</v>
      </c>
      <c r="X10" s="87"/>
    </row>
    <row r="11" spans="1:24" ht="14.25" customHeight="1">
      <c r="A11" s="85" t="s">
        <v>130</v>
      </c>
      <c r="B11" s="85"/>
      <c r="C11" s="86" t="s">
        <v>167</v>
      </c>
      <c r="D11" s="86"/>
      <c r="E11" s="86"/>
      <c r="F11" s="86"/>
      <c r="G11" s="86"/>
      <c r="H11" s="87">
        <v>0</v>
      </c>
      <c r="I11" s="87"/>
      <c r="J11" s="87"/>
      <c r="K11" s="87"/>
      <c r="L11" s="68">
        <v>0</v>
      </c>
      <c r="M11" s="87">
        <v>0</v>
      </c>
      <c r="N11" s="87"/>
      <c r="O11" s="68">
        <v>0</v>
      </c>
      <c r="P11" s="87">
        <v>0</v>
      </c>
      <c r="Q11" s="87"/>
      <c r="R11" s="87">
        <v>0</v>
      </c>
      <c r="S11" s="87"/>
      <c r="T11" s="87">
        <v>0</v>
      </c>
      <c r="U11" s="87"/>
      <c r="V11" s="87"/>
      <c r="W11" s="87">
        <v>0</v>
      </c>
      <c r="X11" s="87"/>
    </row>
    <row r="12" spans="1:24" ht="15" customHeight="1">
      <c r="A12" s="85" t="s">
        <v>132</v>
      </c>
      <c r="B12" s="85"/>
      <c r="C12" s="86" t="s">
        <v>185</v>
      </c>
      <c r="D12" s="86"/>
      <c r="E12" s="86"/>
      <c r="F12" s="86"/>
      <c r="G12" s="86"/>
      <c r="H12" s="87">
        <v>0</v>
      </c>
      <c r="I12" s="87"/>
      <c r="J12" s="87"/>
      <c r="K12" s="87"/>
      <c r="L12" s="68">
        <v>0</v>
      </c>
      <c r="M12" s="87">
        <v>0</v>
      </c>
      <c r="N12" s="87"/>
      <c r="O12" s="68">
        <v>0</v>
      </c>
      <c r="P12" s="87">
        <v>0</v>
      </c>
      <c r="Q12" s="87"/>
      <c r="R12" s="87">
        <v>0</v>
      </c>
      <c r="S12" s="87"/>
      <c r="T12" s="87">
        <v>0</v>
      </c>
      <c r="U12" s="87"/>
      <c r="V12" s="87"/>
      <c r="W12" s="87">
        <v>0</v>
      </c>
      <c r="X12" s="87"/>
    </row>
    <row r="13" spans="1:24" ht="14.25" customHeight="1">
      <c r="A13" s="85" t="s">
        <v>134</v>
      </c>
      <c r="B13" s="85"/>
      <c r="C13" s="86" t="s">
        <v>186</v>
      </c>
      <c r="D13" s="86"/>
      <c r="E13" s="86"/>
      <c r="F13" s="86"/>
      <c r="G13" s="86"/>
      <c r="H13" s="87">
        <v>0</v>
      </c>
      <c r="I13" s="87"/>
      <c r="J13" s="87"/>
      <c r="K13" s="87"/>
      <c r="L13" s="68">
        <v>0</v>
      </c>
      <c r="M13" s="87">
        <v>0</v>
      </c>
      <c r="N13" s="87"/>
      <c r="O13" s="68">
        <v>0</v>
      </c>
      <c r="P13" s="87">
        <v>0</v>
      </c>
      <c r="Q13" s="87"/>
      <c r="R13" s="87">
        <v>0</v>
      </c>
      <c r="S13" s="87"/>
      <c r="T13" s="87">
        <v>0</v>
      </c>
      <c r="U13" s="87"/>
      <c r="V13" s="87"/>
      <c r="W13" s="87">
        <v>0</v>
      </c>
      <c r="X13" s="87"/>
    </row>
    <row r="14" spans="1:24" ht="14.25" customHeight="1">
      <c r="A14" s="85" t="s">
        <v>136</v>
      </c>
      <c r="B14" s="85"/>
      <c r="C14" s="86" t="s">
        <v>187</v>
      </c>
      <c r="D14" s="86"/>
      <c r="E14" s="86"/>
      <c r="F14" s="86"/>
      <c r="G14" s="86"/>
      <c r="H14" s="87">
        <v>0</v>
      </c>
      <c r="I14" s="87"/>
      <c r="J14" s="87"/>
      <c r="K14" s="87"/>
      <c r="L14" s="68">
        <v>0</v>
      </c>
      <c r="M14" s="87">
        <v>0</v>
      </c>
      <c r="N14" s="87"/>
      <c r="O14" s="68">
        <v>0</v>
      </c>
      <c r="P14" s="87">
        <v>0</v>
      </c>
      <c r="Q14" s="87"/>
      <c r="R14" s="87">
        <v>0</v>
      </c>
      <c r="S14" s="87"/>
      <c r="T14" s="87">
        <v>0</v>
      </c>
      <c r="U14" s="87"/>
      <c r="V14" s="87"/>
      <c r="W14" s="87">
        <v>0</v>
      </c>
      <c r="X14" s="87"/>
    </row>
    <row r="15" spans="1:24" ht="14.25" customHeight="1">
      <c r="A15" s="85" t="s">
        <v>138</v>
      </c>
      <c r="B15" s="85"/>
      <c r="C15" s="86" t="s">
        <v>188</v>
      </c>
      <c r="D15" s="86"/>
      <c r="E15" s="86"/>
      <c r="F15" s="86"/>
      <c r="G15" s="86"/>
      <c r="H15" s="87">
        <f>+H9</f>
        <v>472147921.89</v>
      </c>
      <c r="I15" s="87"/>
      <c r="J15" s="87"/>
      <c r="K15" s="87"/>
      <c r="L15" s="68">
        <v>0</v>
      </c>
      <c r="M15" s="87">
        <v>0</v>
      </c>
      <c r="N15" s="87"/>
      <c r="O15" s="68">
        <v>0</v>
      </c>
      <c r="P15" s="87">
        <v>0</v>
      </c>
      <c r="Q15" s="87"/>
      <c r="R15" s="87">
        <v>0</v>
      </c>
      <c r="S15" s="87"/>
      <c r="T15" s="87">
        <f>+T7+T9</f>
        <v>-137432662.07999998</v>
      </c>
      <c r="U15" s="87"/>
      <c r="V15" s="87"/>
      <c r="W15" s="87">
        <f>+H15+T15</f>
        <v>334715259.81</v>
      </c>
      <c r="X15" s="87"/>
    </row>
    <row r="16" spans="1:24" ht="22.5" customHeight="1">
      <c r="A16" s="85" t="s">
        <v>140</v>
      </c>
      <c r="B16" s="85"/>
      <c r="C16" s="88" t="s">
        <v>182</v>
      </c>
      <c r="D16" s="88"/>
      <c r="E16" s="88"/>
      <c r="F16" s="88"/>
      <c r="G16" s="88"/>
      <c r="H16" s="87">
        <v>0</v>
      </c>
      <c r="I16" s="87"/>
      <c r="J16" s="87"/>
      <c r="K16" s="87"/>
      <c r="L16" s="68">
        <v>0</v>
      </c>
      <c r="M16" s="87">
        <v>0</v>
      </c>
      <c r="N16" s="87"/>
      <c r="O16" s="68">
        <v>0</v>
      </c>
      <c r="P16" s="87">
        <v>0</v>
      </c>
      <c r="Q16" s="87"/>
      <c r="R16" s="87">
        <v>0</v>
      </c>
      <c r="S16" s="87"/>
      <c r="T16" s="87">
        <v>0</v>
      </c>
      <c r="U16" s="87"/>
      <c r="V16" s="87"/>
      <c r="W16" s="87">
        <v>0</v>
      </c>
      <c r="X16" s="87"/>
    </row>
    <row r="17" spans="1:24" ht="15" customHeight="1">
      <c r="A17" s="85" t="s">
        <v>142</v>
      </c>
      <c r="B17" s="85"/>
      <c r="C17" s="86" t="s">
        <v>183</v>
      </c>
      <c r="D17" s="86"/>
      <c r="E17" s="86"/>
      <c r="F17" s="86"/>
      <c r="G17" s="86"/>
      <c r="H17" s="87">
        <f>+H15</f>
        <v>472147921.89</v>
      </c>
      <c r="I17" s="87"/>
      <c r="J17" s="87"/>
      <c r="K17" s="87"/>
      <c r="L17" s="68">
        <v>0</v>
      </c>
      <c r="M17" s="87">
        <v>0</v>
      </c>
      <c r="N17" s="87"/>
      <c r="O17" s="68">
        <v>0</v>
      </c>
      <c r="P17" s="87">
        <v>0</v>
      </c>
      <c r="Q17" s="87"/>
      <c r="R17" s="87">
        <v>0</v>
      </c>
      <c r="S17" s="87"/>
      <c r="T17" s="87">
        <f>+T15</f>
        <v>-137432662.07999998</v>
      </c>
      <c r="U17" s="87"/>
      <c r="V17" s="87"/>
      <c r="W17" s="87">
        <f>+H17+T17</f>
        <v>334715259.81</v>
      </c>
      <c r="X17" s="87"/>
    </row>
    <row r="18" spans="1:24" ht="14.25" customHeight="1">
      <c r="A18" s="85" t="s">
        <v>144</v>
      </c>
      <c r="B18" s="85"/>
      <c r="C18" s="86" t="s">
        <v>184</v>
      </c>
      <c r="D18" s="86"/>
      <c r="E18" s="86"/>
      <c r="F18" s="86"/>
      <c r="G18" s="86"/>
      <c r="H18" s="87">
        <v>0</v>
      </c>
      <c r="I18" s="87"/>
      <c r="J18" s="87"/>
      <c r="K18" s="87"/>
      <c r="L18" s="68">
        <v>0</v>
      </c>
      <c r="M18" s="87">
        <v>0</v>
      </c>
      <c r="N18" s="87"/>
      <c r="O18" s="68">
        <v>0</v>
      </c>
      <c r="P18" s="87">
        <v>0</v>
      </c>
      <c r="Q18" s="87"/>
      <c r="R18" s="87">
        <v>0</v>
      </c>
      <c r="S18" s="87"/>
      <c r="T18" s="87">
        <f>+'CT-2'!M34</f>
        <v>-2125063.407000024</v>
      </c>
      <c r="U18" s="87"/>
      <c r="V18" s="87"/>
      <c r="W18" s="87">
        <f>+T18</f>
        <v>-2125063.407000024</v>
      </c>
      <c r="X18" s="87"/>
    </row>
    <row r="19" spans="1:24" ht="14.25" customHeight="1">
      <c r="A19" s="85" t="s">
        <v>146</v>
      </c>
      <c r="B19" s="85"/>
      <c r="C19" s="86" t="s">
        <v>167</v>
      </c>
      <c r="D19" s="86"/>
      <c r="E19" s="86"/>
      <c r="F19" s="86"/>
      <c r="G19" s="86"/>
      <c r="H19" s="87">
        <v>0</v>
      </c>
      <c r="I19" s="87"/>
      <c r="J19" s="87"/>
      <c r="K19" s="87"/>
      <c r="L19" s="68">
        <v>0</v>
      </c>
      <c r="M19" s="87">
        <v>0</v>
      </c>
      <c r="N19" s="87"/>
      <c r="O19" s="68">
        <v>0</v>
      </c>
      <c r="P19" s="87">
        <v>0</v>
      </c>
      <c r="Q19" s="87"/>
      <c r="R19" s="87">
        <v>0</v>
      </c>
      <c r="S19" s="87"/>
      <c r="T19" s="87">
        <v>0</v>
      </c>
      <c r="U19" s="87"/>
      <c r="V19" s="87"/>
      <c r="W19" s="87">
        <v>0</v>
      </c>
      <c r="X19" s="87"/>
    </row>
    <row r="20" spans="1:24" ht="14.25" customHeight="1">
      <c r="A20" s="85" t="s">
        <v>148</v>
      </c>
      <c r="B20" s="85"/>
      <c r="C20" s="86" t="s">
        <v>185</v>
      </c>
      <c r="D20" s="86"/>
      <c r="E20" s="86"/>
      <c r="F20" s="86"/>
      <c r="G20" s="86"/>
      <c r="H20" s="87">
        <v>0</v>
      </c>
      <c r="I20" s="87"/>
      <c r="J20" s="87"/>
      <c r="K20" s="87"/>
      <c r="L20" s="68">
        <v>0</v>
      </c>
      <c r="M20" s="87">
        <v>0</v>
      </c>
      <c r="N20" s="87"/>
      <c r="O20" s="68">
        <v>0</v>
      </c>
      <c r="P20" s="87">
        <v>0</v>
      </c>
      <c r="Q20" s="87"/>
      <c r="R20" s="87">
        <v>0</v>
      </c>
      <c r="S20" s="87"/>
      <c r="T20" s="87">
        <v>0</v>
      </c>
      <c r="U20" s="87"/>
      <c r="V20" s="87"/>
      <c r="W20" s="87">
        <v>0</v>
      </c>
      <c r="X20" s="87"/>
    </row>
    <row r="21" spans="1:24" ht="14.25" customHeight="1">
      <c r="A21" s="85" t="s">
        <v>150</v>
      </c>
      <c r="B21" s="85"/>
      <c r="C21" s="86" t="s">
        <v>186</v>
      </c>
      <c r="D21" s="86"/>
      <c r="E21" s="86"/>
      <c r="F21" s="86"/>
      <c r="G21" s="86"/>
      <c r="H21" s="87">
        <v>0</v>
      </c>
      <c r="I21" s="87"/>
      <c r="J21" s="87"/>
      <c r="K21" s="87"/>
      <c r="L21" s="68">
        <v>0</v>
      </c>
      <c r="M21" s="87">
        <v>0</v>
      </c>
      <c r="N21" s="87"/>
      <c r="O21" s="68">
        <v>0</v>
      </c>
      <c r="P21" s="87">
        <v>0</v>
      </c>
      <c r="Q21" s="87"/>
      <c r="R21" s="87">
        <v>0</v>
      </c>
      <c r="S21" s="87"/>
      <c r="T21" s="87">
        <v>0</v>
      </c>
      <c r="U21" s="87"/>
      <c r="V21" s="87"/>
      <c r="W21" s="87">
        <v>0</v>
      </c>
      <c r="X21" s="87"/>
    </row>
    <row r="22" spans="1:24" ht="15" customHeight="1">
      <c r="A22" s="85" t="s">
        <v>152</v>
      </c>
      <c r="B22" s="85"/>
      <c r="C22" s="86" t="s">
        <v>187</v>
      </c>
      <c r="D22" s="86"/>
      <c r="E22" s="86"/>
      <c r="F22" s="86"/>
      <c r="G22" s="86"/>
      <c r="H22" s="87">
        <v>0</v>
      </c>
      <c r="I22" s="87"/>
      <c r="J22" s="87"/>
      <c r="K22" s="87"/>
      <c r="L22" s="68">
        <v>0</v>
      </c>
      <c r="M22" s="87">
        <v>0</v>
      </c>
      <c r="N22" s="87"/>
      <c r="O22" s="68">
        <v>0</v>
      </c>
      <c r="P22" s="87">
        <v>0</v>
      </c>
      <c r="Q22" s="87"/>
      <c r="R22" s="87">
        <v>0</v>
      </c>
      <c r="S22" s="87"/>
      <c r="T22" s="87">
        <v>0</v>
      </c>
      <c r="U22" s="87"/>
      <c r="V22" s="87"/>
      <c r="W22" s="87">
        <v>0</v>
      </c>
      <c r="X22" s="87"/>
    </row>
    <row r="23" spans="1:24" ht="14.25" customHeight="1">
      <c r="A23" s="85" t="s">
        <v>154</v>
      </c>
      <c r="B23" s="85"/>
      <c r="C23" s="86" t="s">
        <v>189</v>
      </c>
      <c r="D23" s="86"/>
      <c r="E23" s="86"/>
      <c r="F23" s="86"/>
      <c r="G23" s="86"/>
      <c r="H23" s="87">
        <f>+H17</f>
        <v>472147921.89</v>
      </c>
      <c r="I23" s="87"/>
      <c r="J23" s="87"/>
      <c r="K23" s="87"/>
      <c r="L23" s="68">
        <v>0</v>
      </c>
      <c r="M23" s="87">
        <v>0</v>
      </c>
      <c r="N23" s="87"/>
      <c r="O23" s="68">
        <v>0</v>
      </c>
      <c r="P23" s="87">
        <v>0</v>
      </c>
      <c r="Q23" s="87"/>
      <c r="R23" s="87">
        <v>0</v>
      </c>
      <c r="S23" s="87"/>
      <c r="T23" s="87">
        <f>+T17+T18</f>
        <v>-139557725.48700002</v>
      </c>
      <c r="U23" s="87"/>
      <c r="V23" s="87"/>
      <c r="W23" s="87">
        <f>+H23+T23</f>
        <v>332590196.403</v>
      </c>
      <c r="X23" s="87"/>
    </row>
    <row r="24" ht="14.25" customHeight="1"/>
    <row r="25" spans="5:18" ht="18" customHeight="1">
      <c r="E25" s="76" t="s">
        <v>116</v>
      </c>
      <c r="F25" s="76"/>
      <c r="G25" s="76"/>
      <c r="H25" s="76"/>
      <c r="I25" s="76"/>
      <c r="J25" s="77" t="s">
        <v>117</v>
      </c>
      <c r="K25" s="77"/>
      <c r="L25" s="77"/>
      <c r="M25" s="77"/>
      <c r="N25" s="76" t="s">
        <v>118</v>
      </c>
      <c r="O25" s="76"/>
      <c r="P25" s="76"/>
      <c r="Q25" s="76"/>
      <c r="R25" s="76"/>
    </row>
    <row r="26" spans="5:18" ht="18" customHeight="1">
      <c r="E26" s="76" t="s">
        <v>119</v>
      </c>
      <c r="F26" s="76"/>
      <c r="G26" s="76"/>
      <c r="H26" s="76"/>
      <c r="I26" s="76"/>
      <c r="J26" s="77" t="s">
        <v>583</v>
      </c>
      <c r="K26" s="77"/>
      <c r="L26" s="77"/>
      <c r="M26" s="77"/>
      <c r="N26" s="76" t="s">
        <v>118</v>
      </c>
      <c r="O26" s="76"/>
      <c r="P26" s="76"/>
      <c r="Q26" s="76"/>
      <c r="R26" s="76"/>
    </row>
    <row r="27" ht="5.25" customHeight="1"/>
    <row r="28" spans="1:23" ht="16.5" customHeight="1">
      <c r="A28" s="76"/>
      <c r="B28" s="76"/>
      <c r="C28" s="76"/>
      <c r="D28" s="76"/>
      <c r="E28" s="76"/>
      <c r="V28" s="78" t="s">
        <v>120</v>
      </c>
      <c r="W28" s="78"/>
    </row>
  </sheetData>
  <sheetProtection/>
  <mergeCells count="157">
    <mergeCell ref="A28:E28"/>
    <mergeCell ref="V28:W28"/>
    <mergeCell ref="T23:V23"/>
    <mergeCell ref="W23:X23"/>
    <mergeCell ref="E25:I25"/>
    <mergeCell ref="J25:M25"/>
    <mergeCell ref="N25:R25"/>
    <mergeCell ref="E26:I26"/>
    <mergeCell ref="J26:M26"/>
    <mergeCell ref="N26:R26"/>
    <mergeCell ref="A23:B23"/>
    <mergeCell ref="C23:G23"/>
    <mergeCell ref="H23:K23"/>
    <mergeCell ref="M23:N23"/>
    <mergeCell ref="P23:Q23"/>
    <mergeCell ref="R23:S23"/>
    <mergeCell ref="T21:V21"/>
    <mergeCell ref="W21:X21"/>
    <mergeCell ref="A22:B22"/>
    <mergeCell ref="C22:G22"/>
    <mergeCell ref="H22:K22"/>
    <mergeCell ref="M22:N22"/>
    <mergeCell ref="P22:Q22"/>
    <mergeCell ref="R22:S22"/>
    <mergeCell ref="T22:V22"/>
    <mergeCell ref="W22:X22"/>
    <mergeCell ref="A21:B21"/>
    <mergeCell ref="C21:G21"/>
    <mergeCell ref="H21:K21"/>
    <mergeCell ref="M21:N21"/>
    <mergeCell ref="P21:Q21"/>
    <mergeCell ref="R21:S21"/>
    <mergeCell ref="T19:V19"/>
    <mergeCell ref="W19:X19"/>
    <mergeCell ref="A20:B20"/>
    <mergeCell ref="C20:G20"/>
    <mergeCell ref="H20:K20"/>
    <mergeCell ref="M20:N20"/>
    <mergeCell ref="P20:Q20"/>
    <mergeCell ref="R20:S20"/>
    <mergeCell ref="T20:V20"/>
    <mergeCell ref="W20:X20"/>
    <mergeCell ref="A19:B19"/>
    <mergeCell ref="C19:G19"/>
    <mergeCell ref="H19:K19"/>
    <mergeCell ref="M19:N19"/>
    <mergeCell ref="P19:Q19"/>
    <mergeCell ref="R19:S19"/>
    <mergeCell ref="T17:V17"/>
    <mergeCell ref="W17:X17"/>
    <mergeCell ref="A18:B18"/>
    <mergeCell ref="C18:G18"/>
    <mergeCell ref="H18:K18"/>
    <mergeCell ref="M18:N18"/>
    <mergeCell ref="P18:Q18"/>
    <mergeCell ref="R18:S18"/>
    <mergeCell ref="T18:V18"/>
    <mergeCell ref="W18:X18"/>
    <mergeCell ref="A17:B17"/>
    <mergeCell ref="C17:G17"/>
    <mergeCell ref="H17:K17"/>
    <mergeCell ref="M17:N17"/>
    <mergeCell ref="P17:Q17"/>
    <mergeCell ref="R17:S17"/>
    <mergeCell ref="T15:V15"/>
    <mergeCell ref="W15:X15"/>
    <mergeCell ref="A16:B16"/>
    <mergeCell ref="C16:G16"/>
    <mergeCell ref="H16:K16"/>
    <mergeCell ref="M16:N16"/>
    <mergeCell ref="P16:Q16"/>
    <mergeCell ref="R16:S16"/>
    <mergeCell ref="T16:V16"/>
    <mergeCell ref="W16:X16"/>
    <mergeCell ref="A15:B15"/>
    <mergeCell ref="C15:G15"/>
    <mergeCell ref="H15:K15"/>
    <mergeCell ref="M15:N15"/>
    <mergeCell ref="P15:Q15"/>
    <mergeCell ref="R15:S15"/>
    <mergeCell ref="T13:V13"/>
    <mergeCell ref="W13:X13"/>
    <mergeCell ref="A14:B14"/>
    <mergeCell ref="C14:G14"/>
    <mergeCell ref="H14:K14"/>
    <mergeCell ref="M14:N14"/>
    <mergeCell ref="P14:Q14"/>
    <mergeCell ref="R14:S14"/>
    <mergeCell ref="T14:V14"/>
    <mergeCell ref="W14:X14"/>
    <mergeCell ref="A13:B13"/>
    <mergeCell ref="C13:G13"/>
    <mergeCell ref="H13:K13"/>
    <mergeCell ref="M13:N13"/>
    <mergeCell ref="P13:Q13"/>
    <mergeCell ref="R13:S13"/>
    <mergeCell ref="T11:V11"/>
    <mergeCell ref="W11:X11"/>
    <mergeCell ref="A12:B12"/>
    <mergeCell ref="C12:G12"/>
    <mergeCell ref="H12:K12"/>
    <mergeCell ref="M12:N12"/>
    <mergeCell ref="P12:Q12"/>
    <mergeCell ref="R12:S12"/>
    <mergeCell ref="T12:V12"/>
    <mergeCell ref="W12:X12"/>
    <mergeCell ref="A11:B11"/>
    <mergeCell ref="C11:G11"/>
    <mergeCell ref="H11:K11"/>
    <mergeCell ref="M11:N11"/>
    <mergeCell ref="P11:Q11"/>
    <mergeCell ref="R11:S11"/>
    <mergeCell ref="T9:V9"/>
    <mergeCell ref="W9:X9"/>
    <mergeCell ref="A10:B10"/>
    <mergeCell ref="C10:G10"/>
    <mergeCell ref="H10:K10"/>
    <mergeCell ref="M10:N10"/>
    <mergeCell ref="P10:Q10"/>
    <mergeCell ref="R10:S10"/>
    <mergeCell ref="T10:V10"/>
    <mergeCell ref="W10:X10"/>
    <mergeCell ref="A9:B9"/>
    <mergeCell ref="C9:G9"/>
    <mergeCell ref="H9:K9"/>
    <mergeCell ref="M9:N9"/>
    <mergeCell ref="P9:Q9"/>
    <mergeCell ref="R9:S9"/>
    <mergeCell ref="W7:X7"/>
    <mergeCell ref="A8:B8"/>
    <mergeCell ref="C8:G8"/>
    <mergeCell ref="H8:K8"/>
    <mergeCell ref="M8:N8"/>
    <mergeCell ref="P8:Q8"/>
    <mergeCell ref="R8:S8"/>
    <mergeCell ref="T8:V8"/>
    <mergeCell ref="W8:X8"/>
    <mergeCell ref="R6:S6"/>
    <mergeCell ref="T6:V6"/>
    <mergeCell ref="W6:X6"/>
    <mergeCell ref="A7:B7"/>
    <mergeCell ref="C7:G7"/>
    <mergeCell ref="H7:K7"/>
    <mergeCell ref="M7:N7"/>
    <mergeCell ref="P7:Q7"/>
    <mergeCell ref="R7:S7"/>
    <mergeCell ref="T7:V7"/>
    <mergeCell ref="Q2:X2"/>
    <mergeCell ref="A3:X3"/>
    <mergeCell ref="B4:J4"/>
    <mergeCell ref="D5:F5"/>
    <mergeCell ref="U5:X5"/>
    <mergeCell ref="A6:B6"/>
    <mergeCell ref="C6:H6"/>
    <mergeCell ref="I6:K6"/>
    <mergeCell ref="M6:N6"/>
    <mergeCell ref="P6:Q6"/>
  </mergeCells>
  <printOptions/>
  <pageMargins left="0.7" right="0.7" top="0.75" bottom="0.75" header="0.3" footer="0.3"/>
  <pageSetup fitToHeight="1" fitToWidth="1"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2:P65"/>
  <sheetViews>
    <sheetView zoomScalePageLayoutView="0" workbookViewId="0" topLeftCell="A34">
      <selection activeCell="W61" sqref="W61"/>
    </sheetView>
  </sheetViews>
  <sheetFormatPr defaultColWidth="9.140625" defaultRowHeight="15"/>
  <cols>
    <col min="1" max="1" width="0.13671875" style="0" customWidth="1"/>
    <col min="2" max="2" width="8.140625" style="0" customWidth="1"/>
    <col min="3" max="3" width="6.28125" style="0" customWidth="1"/>
    <col min="4" max="4" width="14.140625" style="0" customWidth="1"/>
    <col min="5" max="5" width="7.7109375" style="0" customWidth="1"/>
    <col min="6" max="6" width="2.28125" style="0" customWidth="1"/>
    <col min="7" max="7" width="11.00390625" style="0" customWidth="1"/>
    <col min="8" max="8" width="4.00390625" style="0" customWidth="1"/>
    <col min="9" max="9" width="13.140625" style="0" customWidth="1"/>
    <col min="10" max="10" width="8.7109375" style="0" customWidth="1"/>
    <col min="11" max="11" width="6.00390625" style="0" customWidth="1"/>
    <col min="12" max="12" width="1.7109375" style="0" customWidth="1"/>
    <col min="13" max="13" width="4.140625" style="0" customWidth="1"/>
    <col min="14" max="14" width="1.57421875" style="0" customWidth="1"/>
    <col min="15" max="15" width="10.7109375" style="0" customWidth="1"/>
    <col min="16" max="16" width="12.7109375" style="0" bestFit="1" customWidth="1"/>
  </cols>
  <sheetData>
    <row r="1" ht="19.5" customHeight="1"/>
    <row r="2" spans="12:15" ht="16.5" customHeight="1">
      <c r="L2" s="69" t="s">
        <v>0</v>
      </c>
      <c r="M2" s="69"/>
      <c r="N2" s="69"/>
      <c r="O2" s="69"/>
    </row>
    <row r="3" spans="1:15" ht="36" customHeight="1">
      <c r="A3" s="70" t="s">
        <v>190</v>
      </c>
      <c r="B3" s="70"/>
      <c r="C3" s="70"/>
      <c r="D3" s="70"/>
      <c r="E3" s="70"/>
      <c r="F3" s="70"/>
      <c r="G3" s="70"/>
      <c r="H3" s="70"/>
      <c r="I3" s="70"/>
      <c r="J3" s="70"/>
      <c r="K3" s="70"/>
      <c r="L3" s="70"/>
      <c r="M3" s="70"/>
      <c r="N3" s="70"/>
      <c r="O3" s="70"/>
    </row>
    <row r="4" spans="2:8" ht="12.75" customHeight="1">
      <c r="B4" s="71" t="s">
        <v>0</v>
      </c>
      <c r="C4" s="71"/>
      <c r="D4" s="71"/>
      <c r="E4" s="71"/>
      <c r="F4" s="71"/>
      <c r="G4" s="71"/>
      <c r="H4" s="71"/>
    </row>
    <row r="5" spans="4:15" ht="13.5" customHeight="1">
      <c r="D5" s="72" t="s">
        <v>2</v>
      </c>
      <c r="E5" s="72"/>
      <c r="F5" s="72"/>
      <c r="K5" s="72" t="s">
        <v>3</v>
      </c>
      <c r="L5" s="72"/>
      <c r="M5" s="72"/>
      <c r="N5" s="72"/>
      <c r="O5" s="72"/>
    </row>
    <row r="6" spans="1:15" ht="28.5" customHeight="1">
      <c r="A6" s="79" t="s">
        <v>4</v>
      </c>
      <c r="B6" s="79"/>
      <c r="C6" s="73" t="s">
        <v>5</v>
      </c>
      <c r="D6" s="73"/>
      <c r="E6" s="73"/>
      <c r="F6" s="73"/>
      <c r="G6" s="73"/>
      <c r="H6" s="73"/>
      <c r="I6" s="73"/>
      <c r="J6" s="73" t="s">
        <v>6</v>
      </c>
      <c r="K6" s="73"/>
      <c r="L6" s="73"/>
      <c r="M6" s="73" t="s">
        <v>121</v>
      </c>
      <c r="N6" s="73"/>
      <c r="O6" s="73"/>
    </row>
    <row r="7" spans="1:15" ht="14.25" customHeight="1">
      <c r="A7" s="80" t="s">
        <v>7</v>
      </c>
      <c r="B7" s="80"/>
      <c r="C7" s="81" t="s">
        <v>191</v>
      </c>
      <c r="D7" s="81"/>
      <c r="E7" s="81"/>
      <c r="F7" s="81"/>
      <c r="G7" s="81"/>
      <c r="H7" s="81"/>
      <c r="I7" s="81"/>
      <c r="J7" s="75">
        <v>0</v>
      </c>
      <c r="K7" s="75"/>
      <c r="L7" s="75"/>
      <c r="M7" s="75">
        <v>0</v>
      </c>
      <c r="N7" s="75"/>
      <c r="O7" s="75"/>
    </row>
    <row r="8" spans="1:15" ht="14.25" customHeight="1">
      <c r="A8" s="80" t="s">
        <v>9</v>
      </c>
      <c r="B8" s="80"/>
      <c r="C8" s="81" t="s">
        <v>192</v>
      </c>
      <c r="D8" s="81"/>
      <c r="E8" s="81"/>
      <c r="F8" s="81"/>
      <c r="G8" s="81"/>
      <c r="H8" s="81"/>
      <c r="I8" s="81"/>
      <c r="J8" s="75">
        <f>SUM(J9:L14)</f>
        <v>220828777.9</v>
      </c>
      <c r="K8" s="75"/>
      <c r="L8" s="75"/>
      <c r="M8" s="75">
        <f>SUM(M9:O14)</f>
        <v>514359700</v>
      </c>
      <c r="N8" s="75"/>
      <c r="O8" s="75"/>
    </row>
    <row r="9" spans="1:15" ht="15" customHeight="1">
      <c r="A9" s="80" t="s">
        <v>11</v>
      </c>
      <c r="B9" s="80"/>
      <c r="C9" s="81" t="s">
        <v>193</v>
      </c>
      <c r="D9" s="81"/>
      <c r="E9" s="81"/>
      <c r="F9" s="81"/>
      <c r="G9" s="81"/>
      <c r="H9" s="81"/>
      <c r="I9" s="81"/>
      <c r="J9" s="75">
        <v>172000000</v>
      </c>
      <c r="K9" s="75"/>
      <c r="L9" s="75"/>
      <c r="M9" s="75">
        <v>514359700</v>
      </c>
      <c r="N9" s="75"/>
      <c r="O9" s="75"/>
    </row>
    <row r="10" spans="1:15" ht="14.25" customHeight="1">
      <c r="A10" s="80" t="s">
        <v>13</v>
      </c>
      <c r="B10" s="80"/>
      <c r="C10" s="81" t="s">
        <v>194</v>
      </c>
      <c r="D10" s="81"/>
      <c r="E10" s="81"/>
      <c r="F10" s="81"/>
      <c r="G10" s="81"/>
      <c r="H10" s="81"/>
      <c r="I10" s="81"/>
      <c r="J10" s="75">
        <v>0</v>
      </c>
      <c r="K10" s="75"/>
      <c r="L10" s="75"/>
      <c r="M10" s="75">
        <v>0</v>
      </c>
      <c r="N10" s="75"/>
      <c r="O10" s="75"/>
    </row>
    <row r="11" spans="1:15" ht="14.25" customHeight="1">
      <c r="A11" s="80" t="s">
        <v>15</v>
      </c>
      <c r="B11" s="80"/>
      <c r="C11" s="81" t="s">
        <v>195</v>
      </c>
      <c r="D11" s="81"/>
      <c r="E11" s="81"/>
      <c r="F11" s="81"/>
      <c r="G11" s="81"/>
      <c r="H11" s="81"/>
      <c r="I11" s="81"/>
      <c r="J11" s="75">
        <v>0</v>
      </c>
      <c r="K11" s="75"/>
      <c r="L11" s="75"/>
      <c r="M11" s="75">
        <v>0</v>
      </c>
      <c r="N11" s="75"/>
      <c r="O11" s="75"/>
    </row>
    <row r="12" spans="1:15" ht="14.25" customHeight="1">
      <c r="A12" s="80" t="s">
        <v>17</v>
      </c>
      <c r="B12" s="80"/>
      <c r="C12" s="81" t="s">
        <v>196</v>
      </c>
      <c r="D12" s="81"/>
      <c r="E12" s="81"/>
      <c r="F12" s="81"/>
      <c r="G12" s="81"/>
      <c r="H12" s="81"/>
      <c r="I12" s="81"/>
      <c r="J12" s="75">
        <v>0</v>
      </c>
      <c r="K12" s="75"/>
      <c r="L12" s="75"/>
      <c r="M12" s="75">
        <v>0</v>
      </c>
      <c r="N12" s="75"/>
      <c r="O12" s="75"/>
    </row>
    <row r="13" spans="1:15" ht="14.25" customHeight="1">
      <c r="A13" s="80" t="s">
        <v>19</v>
      </c>
      <c r="B13" s="80"/>
      <c r="C13" s="81" t="s">
        <v>197</v>
      </c>
      <c r="D13" s="81"/>
      <c r="E13" s="81"/>
      <c r="F13" s="81"/>
      <c r="G13" s="81"/>
      <c r="H13" s="81"/>
      <c r="I13" s="81"/>
      <c r="J13" s="75">
        <v>0</v>
      </c>
      <c r="K13" s="75"/>
      <c r="L13" s="75"/>
      <c r="M13" s="75">
        <v>0</v>
      </c>
      <c r="N13" s="75"/>
      <c r="O13" s="75"/>
    </row>
    <row r="14" spans="1:15" ht="15" customHeight="1">
      <c r="A14" s="80" t="s">
        <v>21</v>
      </c>
      <c r="B14" s="80"/>
      <c r="C14" s="81" t="s">
        <v>198</v>
      </c>
      <c r="D14" s="81"/>
      <c r="E14" s="81"/>
      <c r="F14" s="81"/>
      <c r="G14" s="81"/>
      <c r="H14" s="81"/>
      <c r="I14" s="81"/>
      <c r="J14" s="75">
        <v>48828777.9</v>
      </c>
      <c r="K14" s="75"/>
      <c r="L14" s="75"/>
      <c r="M14" s="75">
        <v>0</v>
      </c>
      <c r="N14" s="75"/>
      <c r="O14" s="75"/>
    </row>
    <row r="15" spans="1:15" ht="14.25" customHeight="1">
      <c r="A15" s="80" t="s">
        <v>199</v>
      </c>
      <c r="B15" s="80"/>
      <c r="C15" s="81" t="s">
        <v>200</v>
      </c>
      <c r="D15" s="81"/>
      <c r="E15" s="81"/>
      <c r="F15" s="81"/>
      <c r="G15" s="81"/>
      <c r="H15" s="81"/>
      <c r="I15" s="81"/>
      <c r="J15" s="75">
        <f>SUM(J16:L24)</f>
        <v>277217401.19</v>
      </c>
      <c r="K15" s="75"/>
      <c r="L15" s="75"/>
      <c r="M15" s="75">
        <f>SUM(M16:O24)</f>
        <v>528192086.29</v>
      </c>
      <c r="N15" s="75"/>
      <c r="O15" s="75"/>
    </row>
    <row r="16" spans="1:15" ht="14.25" customHeight="1">
      <c r="A16" s="80" t="s">
        <v>32</v>
      </c>
      <c r="B16" s="80"/>
      <c r="C16" s="81" t="s">
        <v>201</v>
      </c>
      <c r="D16" s="81"/>
      <c r="E16" s="81"/>
      <c r="F16" s="81"/>
      <c r="G16" s="81"/>
      <c r="H16" s="81"/>
      <c r="I16" s="81"/>
      <c r="J16" s="75">
        <v>38231424</v>
      </c>
      <c r="K16" s="75"/>
      <c r="L16" s="75"/>
      <c r="M16" s="75">
        <v>63001063</v>
      </c>
      <c r="N16" s="75"/>
      <c r="O16" s="75"/>
    </row>
    <row r="17" spans="1:15" ht="14.25" customHeight="1">
      <c r="A17" s="80" t="s">
        <v>34</v>
      </c>
      <c r="B17" s="80"/>
      <c r="C17" s="81" t="s">
        <v>202</v>
      </c>
      <c r="D17" s="81"/>
      <c r="E17" s="81"/>
      <c r="F17" s="81"/>
      <c r="G17" s="81"/>
      <c r="H17" s="81"/>
      <c r="I17" s="81"/>
      <c r="J17" s="75">
        <v>8825275.18</v>
      </c>
      <c r="K17" s="75"/>
      <c r="L17" s="75"/>
      <c r="M17" s="75">
        <v>19224071</v>
      </c>
      <c r="N17" s="75"/>
      <c r="O17" s="75"/>
    </row>
    <row r="18" spans="1:15" ht="14.25" customHeight="1">
      <c r="A18" s="80" t="s">
        <v>36</v>
      </c>
      <c r="B18" s="80"/>
      <c r="C18" s="81" t="s">
        <v>203</v>
      </c>
      <c r="D18" s="81"/>
      <c r="E18" s="81"/>
      <c r="F18" s="81"/>
      <c r="G18" s="81"/>
      <c r="H18" s="81"/>
      <c r="I18" s="81"/>
      <c r="J18" s="75">
        <v>69383446</v>
      </c>
      <c r="K18" s="75"/>
      <c r="L18" s="75"/>
      <c r="M18" s="75">
        <v>298724663.79</v>
      </c>
      <c r="N18" s="75"/>
      <c r="O18" s="75"/>
    </row>
    <row r="19" spans="1:15" ht="15" customHeight="1">
      <c r="A19" s="80" t="s">
        <v>38</v>
      </c>
      <c r="B19" s="80"/>
      <c r="C19" s="81" t="s">
        <v>204</v>
      </c>
      <c r="D19" s="81"/>
      <c r="E19" s="81"/>
      <c r="F19" s="81"/>
      <c r="G19" s="81"/>
      <c r="H19" s="81"/>
      <c r="I19" s="81"/>
      <c r="J19" s="75">
        <v>41400259</v>
      </c>
      <c r="K19" s="75"/>
      <c r="L19" s="75"/>
      <c r="M19" s="75">
        <v>31553697</v>
      </c>
      <c r="N19" s="75"/>
      <c r="O19" s="75"/>
    </row>
    <row r="20" spans="1:15" ht="14.25" customHeight="1">
      <c r="A20" s="80" t="s">
        <v>40</v>
      </c>
      <c r="B20" s="80"/>
      <c r="C20" s="81" t="s">
        <v>205</v>
      </c>
      <c r="D20" s="81"/>
      <c r="E20" s="81"/>
      <c r="F20" s="81"/>
      <c r="G20" s="81"/>
      <c r="H20" s="81"/>
      <c r="I20" s="81"/>
      <c r="J20" s="75">
        <v>3071500</v>
      </c>
      <c r="K20" s="75"/>
      <c r="L20" s="75"/>
      <c r="M20" s="75">
        <v>4809950</v>
      </c>
      <c r="N20" s="75"/>
      <c r="O20" s="75"/>
    </row>
    <row r="21" spans="1:15" ht="14.25" customHeight="1">
      <c r="A21" s="80" t="s">
        <v>42</v>
      </c>
      <c r="B21" s="80"/>
      <c r="C21" s="81" t="s">
        <v>206</v>
      </c>
      <c r="D21" s="81"/>
      <c r="E21" s="81"/>
      <c r="F21" s="81"/>
      <c r="G21" s="81"/>
      <c r="H21" s="81"/>
      <c r="I21" s="81"/>
      <c r="J21" s="75">
        <v>0</v>
      </c>
      <c r="K21" s="75"/>
      <c r="L21" s="75"/>
      <c r="M21" s="75"/>
      <c r="N21" s="75"/>
      <c r="O21" s="75"/>
    </row>
    <row r="22" spans="1:15" ht="14.25" customHeight="1">
      <c r="A22" s="80" t="s">
        <v>44</v>
      </c>
      <c r="B22" s="80"/>
      <c r="C22" s="81" t="s">
        <v>207</v>
      </c>
      <c r="D22" s="81"/>
      <c r="E22" s="81"/>
      <c r="F22" s="81"/>
      <c r="G22" s="81"/>
      <c r="H22" s="81"/>
      <c r="I22" s="81"/>
      <c r="J22" s="75">
        <v>17701526</v>
      </c>
      <c r="K22" s="75"/>
      <c r="L22" s="75"/>
      <c r="M22" s="75">
        <v>71849629.38</v>
      </c>
      <c r="N22" s="75"/>
      <c r="O22" s="75"/>
    </row>
    <row r="23" spans="1:15" ht="14.25" customHeight="1">
      <c r="A23" s="80" t="s">
        <v>46</v>
      </c>
      <c r="B23" s="80"/>
      <c r="C23" s="81" t="s">
        <v>208</v>
      </c>
      <c r="D23" s="81"/>
      <c r="E23" s="81"/>
      <c r="F23" s="81"/>
      <c r="G23" s="81"/>
      <c r="H23" s="81"/>
      <c r="I23" s="81"/>
      <c r="J23" s="75">
        <v>0</v>
      </c>
      <c r="K23" s="75"/>
      <c r="L23" s="75"/>
      <c r="M23" s="75"/>
      <c r="N23" s="75"/>
      <c r="O23" s="75"/>
    </row>
    <row r="24" spans="1:15" ht="15" customHeight="1">
      <c r="A24" s="80" t="s">
        <v>48</v>
      </c>
      <c r="B24" s="80"/>
      <c r="C24" s="81" t="s">
        <v>209</v>
      </c>
      <c r="D24" s="81"/>
      <c r="E24" s="81"/>
      <c r="F24" s="81"/>
      <c r="G24" s="81"/>
      <c r="H24" s="81"/>
      <c r="I24" s="81"/>
      <c r="J24" s="75">
        <v>98603971.01</v>
      </c>
      <c r="K24" s="75"/>
      <c r="L24" s="75"/>
      <c r="M24" s="75">
        <v>39029012.12</v>
      </c>
      <c r="N24" s="75"/>
      <c r="O24" s="75"/>
    </row>
    <row r="25" spans="1:15" ht="14.25" customHeight="1">
      <c r="A25" s="80" t="s">
        <v>51</v>
      </c>
      <c r="B25" s="80"/>
      <c r="C25" s="81" t="s">
        <v>210</v>
      </c>
      <c r="D25" s="81"/>
      <c r="E25" s="81"/>
      <c r="F25" s="81"/>
      <c r="G25" s="81"/>
      <c r="H25" s="81"/>
      <c r="I25" s="81"/>
      <c r="J25" s="75">
        <v>-56388623.29</v>
      </c>
      <c r="K25" s="75"/>
      <c r="L25" s="75"/>
      <c r="M25" s="75">
        <f>+M8-M15</f>
        <v>-13832386.290000021</v>
      </c>
      <c r="N25" s="75"/>
      <c r="O25" s="75"/>
    </row>
    <row r="26" spans="1:15" ht="14.25" customHeight="1">
      <c r="A26" s="80" t="s">
        <v>124</v>
      </c>
      <c r="B26" s="80"/>
      <c r="C26" s="81" t="s">
        <v>211</v>
      </c>
      <c r="D26" s="81"/>
      <c r="E26" s="81"/>
      <c r="F26" s="81"/>
      <c r="G26" s="81"/>
      <c r="H26" s="81"/>
      <c r="I26" s="81"/>
      <c r="J26" s="75">
        <v>0</v>
      </c>
      <c r="K26" s="75"/>
      <c r="L26" s="75"/>
      <c r="M26" s="75">
        <v>0</v>
      </c>
      <c r="N26" s="75"/>
      <c r="O26" s="75"/>
    </row>
    <row r="27" spans="1:15" ht="14.25" customHeight="1">
      <c r="A27" s="80" t="s">
        <v>212</v>
      </c>
      <c r="B27" s="80"/>
      <c r="C27" s="81" t="s">
        <v>192</v>
      </c>
      <c r="D27" s="81"/>
      <c r="E27" s="81"/>
      <c r="F27" s="81"/>
      <c r="G27" s="81"/>
      <c r="H27" s="81"/>
      <c r="I27" s="81"/>
      <c r="J27" s="75">
        <v>0</v>
      </c>
      <c r="K27" s="75"/>
      <c r="L27" s="75"/>
      <c r="M27" s="75">
        <v>0</v>
      </c>
      <c r="N27" s="75"/>
      <c r="O27" s="75"/>
    </row>
    <row r="28" spans="1:15" ht="14.25" customHeight="1">
      <c r="A28" s="80" t="s">
        <v>213</v>
      </c>
      <c r="B28" s="80"/>
      <c r="C28" s="81" t="s">
        <v>214</v>
      </c>
      <c r="D28" s="81"/>
      <c r="E28" s="81"/>
      <c r="F28" s="81"/>
      <c r="G28" s="81"/>
      <c r="H28" s="81"/>
      <c r="I28" s="81"/>
      <c r="J28" s="75">
        <v>0</v>
      </c>
      <c r="K28" s="75"/>
      <c r="L28" s="75"/>
      <c r="M28" s="75">
        <v>0</v>
      </c>
      <c r="N28" s="75"/>
      <c r="O28" s="75"/>
    </row>
    <row r="29" spans="1:15" ht="15" customHeight="1">
      <c r="A29" s="80" t="s">
        <v>215</v>
      </c>
      <c r="B29" s="80"/>
      <c r="C29" s="81" t="s">
        <v>216</v>
      </c>
      <c r="D29" s="81"/>
      <c r="E29" s="81"/>
      <c r="F29" s="81"/>
      <c r="G29" s="81"/>
      <c r="H29" s="81"/>
      <c r="I29" s="81"/>
      <c r="J29" s="75">
        <v>0</v>
      </c>
      <c r="K29" s="75"/>
      <c r="L29" s="75"/>
      <c r="M29" s="75">
        <v>0</v>
      </c>
      <c r="N29" s="75"/>
      <c r="O29" s="75"/>
    </row>
    <row r="30" spans="1:15" ht="14.25" customHeight="1">
      <c r="A30" s="80" t="s">
        <v>217</v>
      </c>
      <c r="B30" s="80"/>
      <c r="C30" s="81" t="s">
        <v>218</v>
      </c>
      <c r="D30" s="81"/>
      <c r="E30" s="81"/>
      <c r="F30" s="81"/>
      <c r="G30" s="81"/>
      <c r="H30" s="81"/>
      <c r="I30" s="81"/>
      <c r="J30" s="75">
        <v>0</v>
      </c>
      <c r="K30" s="75"/>
      <c r="L30" s="75"/>
      <c r="M30" s="75">
        <v>0</v>
      </c>
      <c r="N30" s="75"/>
      <c r="O30" s="75"/>
    </row>
    <row r="31" spans="1:15" ht="14.25" customHeight="1">
      <c r="A31" s="80" t="s">
        <v>219</v>
      </c>
      <c r="B31" s="80"/>
      <c r="C31" s="81" t="s">
        <v>220</v>
      </c>
      <c r="D31" s="81"/>
      <c r="E31" s="81"/>
      <c r="F31" s="81"/>
      <c r="G31" s="81"/>
      <c r="H31" s="81"/>
      <c r="I31" s="81"/>
      <c r="J31" s="75">
        <v>0</v>
      </c>
      <c r="K31" s="75"/>
      <c r="L31" s="75"/>
      <c r="M31" s="75">
        <v>0</v>
      </c>
      <c r="N31" s="75"/>
      <c r="O31" s="75"/>
    </row>
    <row r="32" spans="1:15" ht="14.25" customHeight="1">
      <c r="A32" s="80" t="s">
        <v>221</v>
      </c>
      <c r="B32" s="80"/>
      <c r="C32" s="81" t="s">
        <v>222</v>
      </c>
      <c r="D32" s="81"/>
      <c r="E32" s="81"/>
      <c r="F32" s="81"/>
      <c r="G32" s="81"/>
      <c r="H32" s="81"/>
      <c r="I32" s="81"/>
      <c r="J32" s="75">
        <v>0</v>
      </c>
      <c r="K32" s="75"/>
      <c r="L32" s="75"/>
      <c r="M32" s="75">
        <v>0</v>
      </c>
      <c r="N32" s="75"/>
      <c r="O32" s="75"/>
    </row>
    <row r="33" spans="1:15" ht="14.25" customHeight="1">
      <c r="A33" s="80" t="s">
        <v>223</v>
      </c>
      <c r="B33" s="80"/>
      <c r="C33" s="81" t="s">
        <v>224</v>
      </c>
      <c r="D33" s="81"/>
      <c r="E33" s="81"/>
      <c r="F33" s="81"/>
      <c r="G33" s="81"/>
      <c r="H33" s="81"/>
      <c r="I33" s="81"/>
      <c r="J33" s="75">
        <v>0</v>
      </c>
      <c r="K33" s="75"/>
      <c r="L33" s="75"/>
      <c r="M33" s="75">
        <v>0</v>
      </c>
      <c r="N33" s="75"/>
      <c r="O33" s="75"/>
    </row>
    <row r="34" spans="1:15" ht="15" customHeight="1">
      <c r="A34" s="80" t="s">
        <v>225</v>
      </c>
      <c r="B34" s="80"/>
      <c r="C34" s="81" t="s">
        <v>226</v>
      </c>
      <c r="D34" s="81"/>
      <c r="E34" s="81"/>
      <c r="F34" s="81"/>
      <c r="G34" s="81"/>
      <c r="H34" s="81"/>
      <c r="I34" s="81"/>
      <c r="J34" s="75">
        <v>0</v>
      </c>
      <c r="K34" s="75"/>
      <c r="L34" s="75"/>
      <c r="M34" s="75">
        <v>0</v>
      </c>
      <c r="N34" s="75"/>
      <c r="O34" s="75"/>
    </row>
    <row r="35" spans="1:15" ht="14.25" customHeight="1">
      <c r="A35" s="80" t="s">
        <v>227</v>
      </c>
      <c r="B35" s="80"/>
      <c r="C35" s="81"/>
      <c r="D35" s="81"/>
      <c r="E35" s="81"/>
      <c r="F35" s="81"/>
      <c r="G35" s="81"/>
      <c r="H35" s="81"/>
      <c r="I35" s="81"/>
      <c r="J35" s="75">
        <v>0</v>
      </c>
      <c r="K35" s="75"/>
      <c r="L35" s="75"/>
      <c r="M35" s="75">
        <v>0</v>
      </c>
      <c r="N35" s="75"/>
      <c r="O35" s="75"/>
    </row>
    <row r="36" spans="1:15" ht="14.25" customHeight="1">
      <c r="A36" s="80" t="s">
        <v>89</v>
      </c>
      <c r="B36" s="80"/>
      <c r="C36" s="81" t="s">
        <v>228</v>
      </c>
      <c r="D36" s="81"/>
      <c r="E36" s="81"/>
      <c r="F36" s="81"/>
      <c r="G36" s="81"/>
      <c r="H36" s="81"/>
      <c r="I36" s="81"/>
      <c r="J36" s="75">
        <v>0</v>
      </c>
      <c r="K36" s="75"/>
      <c r="L36" s="75"/>
      <c r="M36" s="75">
        <v>0</v>
      </c>
      <c r="N36" s="75"/>
      <c r="O36" s="75"/>
    </row>
    <row r="37" spans="1:15" ht="14.25" customHeight="1">
      <c r="A37" s="80" t="s">
        <v>229</v>
      </c>
      <c r="B37" s="80"/>
      <c r="C37" s="81" t="s">
        <v>230</v>
      </c>
      <c r="D37" s="81"/>
      <c r="E37" s="81"/>
      <c r="F37" s="81"/>
      <c r="G37" s="81"/>
      <c r="H37" s="81"/>
      <c r="I37" s="81"/>
      <c r="J37" s="75">
        <v>0</v>
      </c>
      <c r="K37" s="75"/>
      <c r="L37" s="75"/>
      <c r="M37" s="75">
        <v>0</v>
      </c>
      <c r="N37" s="75"/>
      <c r="O37" s="75"/>
    </row>
    <row r="38" spans="1:15" ht="14.25" customHeight="1">
      <c r="A38" s="80" t="s">
        <v>231</v>
      </c>
      <c r="B38" s="80"/>
      <c r="C38" s="81" t="s">
        <v>232</v>
      </c>
      <c r="D38" s="81"/>
      <c r="E38" s="81"/>
      <c r="F38" s="81"/>
      <c r="G38" s="81"/>
      <c r="H38" s="81"/>
      <c r="I38" s="81"/>
      <c r="J38" s="75">
        <v>0</v>
      </c>
      <c r="K38" s="75"/>
      <c r="L38" s="75"/>
      <c r="M38" s="75">
        <v>0</v>
      </c>
      <c r="N38" s="75"/>
      <c r="O38" s="75"/>
    </row>
    <row r="39" spans="1:15" ht="15" customHeight="1">
      <c r="A39" s="80" t="s">
        <v>233</v>
      </c>
      <c r="B39" s="80"/>
      <c r="C39" s="81" t="s">
        <v>234</v>
      </c>
      <c r="D39" s="81"/>
      <c r="E39" s="81"/>
      <c r="F39" s="81"/>
      <c r="G39" s="81"/>
      <c r="H39" s="81"/>
      <c r="I39" s="81"/>
      <c r="J39" s="75">
        <v>0</v>
      </c>
      <c r="K39" s="75"/>
      <c r="L39" s="75"/>
      <c r="M39" s="75">
        <v>0</v>
      </c>
      <c r="N39" s="75"/>
      <c r="O39" s="75"/>
    </row>
    <row r="40" spans="1:15" ht="14.25" customHeight="1">
      <c r="A40" s="80" t="s">
        <v>235</v>
      </c>
      <c r="B40" s="80"/>
      <c r="C40" s="81" t="s">
        <v>236</v>
      </c>
      <c r="D40" s="81"/>
      <c r="E40" s="81"/>
      <c r="F40" s="81"/>
      <c r="G40" s="81"/>
      <c r="H40" s="81"/>
      <c r="I40" s="81"/>
      <c r="J40" s="75">
        <v>0</v>
      </c>
      <c r="K40" s="75"/>
      <c r="L40" s="75"/>
      <c r="M40" s="75">
        <v>0</v>
      </c>
      <c r="N40" s="75"/>
      <c r="O40" s="75"/>
    </row>
    <row r="41" spans="1:15" ht="14.25" customHeight="1">
      <c r="A41" s="80" t="s">
        <v>237</v>
      </c>
      <c r="B41" s="80"/>
      <c r="C41" s="81" t="s">
        <v>238</v>
      </c>
      <c r="D41" s="81"/>
      <c r="E41" s="81"/>
      <c r="F41" s="81"/>
      <c r="G41" s="81"/>
      <c r="H41" s="81"/>
      <c r="I41" s="81"/>
      <c r="J41" s="75">
        <v>0</v>
      </c>
      <c r="K41" s="75"/>
      <c r="L41" s="75"/>
      <c r="M41" s="75">
        <v>0</v>
      </c>
      <c r="N41" s="75"/>
      <c r="O41" s="75"/>
    </row>
    <row r="42" spans="1:15" ht="14.25" customHeight="1">
      <c r="A42" s="80" t="s">
        <v>239</v>
      </c>
      <c r="B42" s="80"/>
      <c r="C42" s="81"/>
      <c r="D42" s="81"/>
      <c r="E42" s="81"/>
      <c r="F42" s="81"/>
      <c r="G42" s="81"/>
      <c r="H42" s="81"/>
      <c r="I42" s="81"/>
      <c r="J42" s="75">
        <v>0</v>
      </c>
      <c r="K42" s="75"/>
      <c r="L42" s="75"/>
      <c r="M42" s="75">
        <v>0</v>
      </c>
      <c r="N42" s="75"/>
      <c r="O42" s="75"/>
    </row>
    <row r="43" spans="1:15" ht="14.25" customHeight="1">
      <c r="A43" s="80" t="s">
        <v>91</v>
      </c>
      <c r="B43" s="80"/>
      <c r="C43" s="81" t="s">
        <v>240</v>
      </c>
      <c r="D43" s="81"/>
      <c r="E43" s="81"/>
      <c r="F43" s="81"/>
      <c r="G43" s="81"/>
      <c r="H43" s="81"/>
      <c r="I43" s="81"/>
      <c r="J43" s="75">
        <v>0</v>
      </c>
      <c r="K43" s="75"/>
      <c r="L43" s="75"/>
      <c r="M43" s="75">
        <v>0</v>
      </c>
      <c r="N43" s="75"/>
      <c r="O43" s="75"/>
    </row>
    <row r="44" spans="1:15" ht="15" customHeight="1">
      <c r="A44" s="80" t="s">
        <v>126</v>
      </c>
      <c r="B44" s="80"/>
      <c r="C44" s="81" t="s">
        <v>241</v>
      </c>
      <c r="D44" s="81"/>
      <c r="E44" s="81"/>
      <c r="F44" s="81"/>
      <c r="G44" s="81"/>
      <c r="H44" s="81"/>
      <c r="I44" s="81"/>
      <c r="J44" s="75">
        <v>0</v>
      </c>
      <c r="K44" s="75"/>
      <c r="L44" s="75"/>
      <c r="M44" s="75">
        <v>0</v>
      </c>
      <c r="N44" s="75"/>
      <c r="O44" s="75"/>
    </row>
    <row r="45" spans="1:15" ht="14.25" customHeight="1">
      <c r="A45" s="80" t="s">
        <v>242</v>
      </c>
      <c r="B45" s="80"/>
      <c r="C45" s="81" t="s">
        <v>192</v>
      </c>
      <c r="D45" s="81"/>
      <c r="E45" s="81"/>
      <c r="F45" s="81"/>
      <c r="G45" s="81"/>
      <c r="H45" s="81"/>
      <c r="I45" s="81"/>
      <c r="J45" s="75">
        <f>SUM(J46:L49)</f>
        <v>76588740</v>
      </c>
      <c r="K45" s="75"/>
      <c r="L45" s="75"/>
      <c r="M45" s="75">
        <f>SUM(M46:O49)</f>
        <v>56354304</v>
      </c>
      <c r="N45" s="75"/>
      <c r="O45" s="75"/>
    </row>
    <row r="46" spans="1:15" ht="14.25" customHeight="1">
      <c r="A46" s="80" t="s">
        <v>243</v>
      </c>
      <c r="B46" s="80"/>
      <c r="C46" s="81" t="s">
        <v>244</v>
      </c>
      <c r="D46" s="81"/>
      <c r="E46" s="81"/>
      <c r="F46" s="81"/>
      <c r="G46" s="81"/>
      <c r="H46" s="81"/>
      <c r="I46" s="81"/>
      <c r="J46" s="75">
        <v>76588740</v>
      </c>
      <c r="K46" s="75"/>
      <c r="L46" s="75"/>
      <c r="M46" s="75">
        <v>56354304</v>
      </c>
      <c r="N46" s="75"/>
      <c r="O46" s="75"/>
    </row>
    <row r="47" spans="1:15" ht="14.25" customHeight="1">
      <c r="A47" s="80" t="s">
        <v>245</v>
      </c>
      <c r="B47" s="80"/>
      <c r="C47" s="81" t="s">
        <v>246</v>
      </c>
      <c r="D47" s="81"/>
      <c r="E47" s="81"/>
      <c r="F47" s="81"/>
      <c r="G47" s="81"/>
      <c r="H47" s="81"/>
      <c r="I47" s="81"/>
      <c r="J47" s="75">
        <v>0</v>
      </c>
      <c r="K47" s="75"/>
      <c r="L47" s="75"/>
      <c r="M47" s="75">
        <v>0</v>
      </c>
      <c r="N47" s="75"/>
      <c r="O47" s="75"/>
    </row>
    <row r="48" spans="1:15" ht="14.25" customHeight="1">
      <c r="A48" s="80" t="s">
        <v>247</v>
      </c>
      <c r="B48" s="80"/>
      <c r="C48" s="81" t="s">
        <v>248</v>
      </c>
      <c r="D48" s="81"/>
      <c r="E48" s="81"/>
      <c r="F48" s="81"/>
      <c r="G48" s="81"/>
      <c r="H48" s="81"/>
      <c r="I48" s="81"/>
      <c r="J48" s="75">
        <v>0</v>
      </c>
      <c r="K48" s="75"/>
      <c r="L48" s="75"/>
      <c r="M48" s="75">
        <v>0</v>
      </c>
      <c r="N48" s="75"/>
      <c r="O48" s="75"/>
    </row>
    <row r="49" spans="1:15" ht="15" customHeight="1">
      <c r="A49" s="80" t="s">
        <v>249</v>
      </c>
      <c r="B49" s="80"/>
      <c r="C49" s="81"/>
      <c r="D49" s="81"/>
      <c r="E49" s="81"/>
      <c r="F49" s="81"/>
      <c r="G49" s="81"/>
      <c r="H49" s="81"/>
      <c r="I49" s="81"/>
      <c r="J49" s="75">
        <v>0</v>
      </c>
      <c r="K49" s="75"/>
      <c r="L49" s="75"/>
      <c r="M49" s="75">
        <v>0</v>
      </c>
      <c r="N49" s="75"/>
      <c r="O49" s="75"/>
    </row>
    <row r="50" spans="1:15" ht="14.25" customHeight="1">
      <c r="A50" s="80" t="s">
        <v>250</v>
      </c>
      <c r="B50" s="80"/>
      <c r="C50" s="81" t="s">
        <v>228</v>
      </c>
      <c r="D50" s="81"/>
      <c r="E50" s="81"/>
      <c r="F50" s="81"/>
      <c r="G50" s="81"/>
      <c r="H50" s="81"/>
      <c r="I50" s="81"/>
      <c r="J50" s="75">
        <f>SUM(J51:L55)</f>
        <v>20075000</v>
      </c>
      <c r="K50" s="75"/>
      <c r="L50" s="75"/>
      <c r="M50" s="75">
        <f>SUM(M51:O55)</f>
        <v>3000000</v>
      </c>
      <c r="N50" s="75"/>
      <c r="O50" s="75"/>
    </row>
    <row r="51" spans="1:15" ht="14.25" customHeight="1">
      <c r="A51" s="80" t="s">
        <v>251</v>
      </c>
      <c r="B51" s="80"/>
      <c r="C51" s="81" t="s">
        <v>252</v>
      </c>
      <c r="D51" s="81"/>
      <c r="E51" s="81"/>
      <c r="F51" s="81"/>
      <c r="G51" s="81"/>
      <c r="H51" s="81"/>
      <c r="I51" s="81"/>
      <c r="J51" s="75">
        <v>20075000</v>
      </c>
      <c r="K51" s="75"/>
      <c r="L51" s="75"/>
      <c r="M51" s="75">
        <v>3000000</v>
      </c>
      <c r="N51" s="75"/>
      <c r="O51" s="75"/>
    </row>
    <row r="52" spans="1:15" ht="14.25" customHeight="1">
      <c r="A52" s="80" t="s">
        <v>253</v>
      </c>
      <c r="B52" s="80"/>
      <c r="C52" s="81" t="s">
        <v>254</v>
      </c>
      <c r="D52" s="81"/>
      <c r="E52" s="81"/>
      <c r="F52" s="81"/>
      <c r="G52" s="81"/>
      <c r="H52" s="81"/>
      <c r="I52" s="81"/>
      <c r="J52" s="75">
        <v>0</v>
      </c>
      <c r="K52" s="75"/>
      <c r="L52" s="75"/>
      <c r="M52" s="75">
        <v>0</v>
      </c>
      <c r="N52" s="75"/>
      <c r="O52" s="75"/>
    </row>
    <row r="53" spans="1:15" ht="14.25" customHeight="1">
      <c r="A53" s="80" t="s">
        <v>255</v>
      </c>
      <c r="B53" s="80"/>
      <c r="C53" s="81" t="s">
        <v>256</v>
      </c>
      <c r="D53" s="81"/>
      <c r="E53" s="81"/>
      <c r="F53" s="81"/>
      <c r="G53" s="81"/>
      <c r="H53" s="81"/>
      <c r="I53" s="81"/>
      <c r="J53" s="75">
        <v>0</v>
      </c>
      <c r="K53" s="75"/>
      <c r="L53" s="75"/>
      <c r="M53" s="75">
        <v>0</v>
      </c>
      <c r="N53" s="75"/>
      <c r="O53" s="75"/>
    </row>
    <row r="54" spans="1:15" ht="15" customHeight="1">
      <c r="A54" s="80" t="s">
        <v>257</v>
      </c>
      <c r="B54" s="80"/>
      <c r="C54" s="81" t="s">
        <v>258</v>
      </c>
      <c r="D54" s="81"/>
      <c r="E54" s="81"/>
      <c r="F54" s="81"/>
      <c r="G54" s="81"/>
      <c r="H54" s="81"/>
      <c r="I54" s="81"/>
      <c r="J54" s="75">
        <v>0</v>
      </c>
      <c r="K54" s="75"/>
      <c r="L54" s="75"/>
      <c r="M54" s="75">
        <v>0</v>
      </c>
      <c r="N54" s="75"/>
      <c r="O54" s="75"/>
    </row>
    <row r="55" spans="1:15" ht="14.25" customHeight="1">
      <c r="A55" s="80" t="s">
        <v>259</v>
      </c>
      <c r="B55" s="80"/>
      <c r="C55" s="81"/>
      <c r="D55" s="81"/>
      <c r="E55" s="81"/>
      <c r="F55" s="81"/>
      <c r="G55" s="81"/>
      <c r="H55" s="81"/>
      <c r="I55" s="81"/>
      <c r="J55" s="75">
        <v>0</v>
      </c>
      <c r="K55" s="75"/>
      <c r="L55" s="75"/>
      <c r="M55" s="75">
        <v>0</v>
      </c>
      <c r="N55" s="75"/>
      <c r="O55" s="75"/>
    </row>
    <row r="56" spans="1:15" ht="14.25" customHeight="1">
      <c r="A56" s="80" t="s">
        <v>260</v>
      </c>
      <c r="B56" s="80"/>
      <c r="C56" s="81" t="s">
        <v>261</v>
      </c>
      <c r="D56" s="81"/>
      <c r="E56" s="81"/>
      <c r="F56" s="81"/>
      <c r="G56" s="81"/>
      <c r="H56" s="81"/>
      <c r="I56" s="81"/>
      <c r="J56" s="75">
        <f>+J45-J50</f>
        <v>56513740</v>
      </c>
      <c r="K56" s="75"/>
      <c r="L56" s="75"/>
      <c r="M56" s="75">
        <f>+M45-M50</f>
        <v>53354304</v>
      </c>
      <c r="N56" s="75"/>
      <c r="O56" s="75"/>
    </row>
    <row r="57" spans="1:15" ht="14.25" customHeight="1">
      <c r="A57" s="80" t="s">
        <v>128</v>
      </c>
      <c r="B57" s="80"/>
      <c r="C57" s="81" t="s">
        <v>262</v>
      </c>
      <c r="D57" s="81"/>
      <c r="E57" s="81"/>
      <c r="F57" s="81"/>
      <c r="G57" s="81"/>
      <c r="H57" s="81"/>
      <c r="I57" s="81"/>
      <c r="J57" s="75">
        <v>0</v>
      </c>
      <c r="K57" s="75"/>
      <c r="L57" s="75"/>
      <c r="M57" s="75">
        <v>0</v>
      </c>
      <c r="N57" s="75"/>
      <c r="O57" s="75"/>
    </row>
    <row r="58" spans="1:15" ht="14.25" customHeight="1">
      <c r="A58" s="80" t="s">
        <v>263</v>
      </c>
      <c r="B58" s="80"/>
      <c r="C58" s="81" t="s">
        <v>264</v>
      </c>
      <c r="D58" s="81"/>
      <c r="E58" s="81"/>
      <c r="F58" s="81"/>
      <c r="G58" s="81"/>
      <c r="H58" s="81"/>
      <c r="I58" s="81"/>
      <c r="J58" s="75">
        <v>125116.71</v>
      </c>
      <c r="K58" s="75"/>
      <c r="L58" s="75"/>
      <c r="M58" s="75">
        <f>+M25+M56</f>
        <v>39521917.70999998</v>
      </c>
      <c r="N58" s="75"/>
      <c r="O58" s="75"/>
    </row>
    <row r="59" spans="1:15" ht="15" customHeight="1">
      <c r="A59" s="80" t="s">
        <v>130</v>
      </c>
      <c r="B59" s="80"/>
      <c r="C59" s="81" t="s">
        <v>265</v>
      </c>
      <c r="D59" s="81"/>
      <c r="E59" s="81"/>
      <c r="F59" s="81"/>
      <c r="G59" s="81"/>
      <c r="H59" s="81"/>
      <c r="I59" s="81"/>
      <c r="J59" s="75">
        <v>28680360.79</v>
      </c>
      <c r="K59" s="75"/>
      <c r="L59" s="75"/>
      <c r="M59" s="75">
        <f>+J60</f>
        <v>28805477.5</v>
      </c>
      <c r="N59" s="75"/>
      <c r="O59" s="75"/>
    </row>
    <row r="60" spans="1:16" ht="14.25" customHeight="1">
      <c r="A60" s="80" t="s">
        <v>132</v>
      </c>
      <c r="B60" s="80"/>
      <c r="C60" s="81" t="s">
        <v>266</v>
      </c>
      <c r="D60" s="81"/>
      <c r="E60" s="81"/>
      <c r="F60" s="81"/>
      <c r="G60" s="81"/>
      <c r="H60" s="81"/>
      <c r="I60" s="81"/>
      <c r="J60" s="75">
        <v>28805477.5</v>
      </c>
      <c r="K60" s="75"/>
      <c r="L60" s="75"/>
      <c r="M60" s="75">
        <v>68327395.21</v>
      </c>
      <c r="N60" s="75"/>
      <c r="O60" s="75"/>
      <c r="P60" s="3"/>
    </row>
    <row r="61" ht="14.25" customHeight="1"/>
    <row r="62" spans="3:14" ht="18" customHeight="1">
      <c r="C62" s="76" t="s">
        <v>116</v>
      </c>
      <c r="D62" s="76"/>
      <c r="E62" s="77" t="s">
        <v>117</v>
      </c>
      <c r="F62" s="77"/>
      <c r="G62" s="77"/>
      <c r="H62" s="76" t="s">
        <v>118</v>
      </c>
      <c r="I62" s="76"/>
      <c r="J62" s="76"/>
      <c r="K62" s="76"/>
      <c r="L62" s="76"/>
      <c r="M62" s="76"/>
      <c r="N62" s="76"/>
    </row>
    <row r="63" spans="3:14" ht="18" customHeight="1">
      <c r="C63" s="76" t="s">
        <v>119</v>
      </c>
      <c r="D63" s="76"/>
      <c r="E63" s="77" t="s">
        <v>583</v>
      </c>
      <c r="F63" s="77"/>
      <c r="G63" s="77"/>
      <c r="H63" s="76" t="s">
        <v>118</v>
      </c>
      <c r="I63" s="76"/>
      <c r="J63" s="76"/>
      <c r="K63" s="76"/>
      <c r="L63" s="76"/>
      <c r="M63" s="76"/>
      <c r="N63" s="76"/>
    </row>
    <row r="64" ht="7.5" customHeight="1"/>
    <row r="65" spans="1:15" ht="16.5" customHeight="1">
      <c r="A65" s="76"/>
      <c r="B65" s="76"/>
      <c r="C65" s="76"/>
      <c r="D65" s="76"/>
      <c r="E65" s="76"/>
      <c r="N65" s="78" t="s">
        <v>120</v>
      </c>
      <c r="O65" s="78"/>
    </row>
  </sheetData>
  <sheetProtection/>
  <mergeCells count="233">
    <mergeCell ref="A65:E65"/>
    <mergeCell ref="N65:O65"/>
    <mergeCell ref="C62:D62"/>
    <mergeCell ref="E62:G62"/>
    <mergeCell ref="H62:N62"/>
    <mergeCell ref="C63:D63"/>
    <mergeCell ref="E63:G63"/>
    <mergeCell ref="H63:N63"/>
    <mergeCell ref="A59:B59"/>
    <mergeCell ref="C59:I59"/>
    <mergeCell ref="J59:L59"/>
    <mergeCell ref="M59:O59"/>
    <mergeCell ref="A60:B60"/>
    <mergeCell ref="C60:I60"/>
    <mergeCell ref="J60:L60"/>
    <mergeCell ref="M60:O60"/>
    <mergeCell ref="A57:B57"/>
    <mergeCell ref="C57:I57"/>
    <mergeCell ref="J57:L57"/>
    <mergeCell ref="M57:O57"/>
    <mergeCell ref="A58:B58"/>
    <mergeCell ref="C58:I58"/>
    <mergeCell ref="J58:L58"/>
    <mergeCell ref="M58:O58"/>
    <mergeCell ref="A55:B55"/>
    <mergeCell ref="C55:I55"/>
    <mergeCell ref="J55:L55"/>
    <mergeCell ref="M55:O55"/>
    <mergeCell ref="A56:B56"/>
    <mergeCell ref="C56:I56"/>
    <mergeCell ref="J56:L56"/>
    <mergeCell ref="M56:O56"/>
    <mergeCell ref="A53:B53"/>
    <mergeCell ref="C53:I53"/>
    <mergeCell ref="J53:L53"/>
    <mergeCell ref="M53:O53"/>
    <mergeCell ref="A54:B54"/>
    <mergeCell ref="C54:I54"/>
    <mergeCell ref="J54:L54"/>
    <mergeCell ref="M54:O54"/>
    <mergeCell ref="A51:B51"/>
    <mergeCell ref="C51:I51"/>
    <mergeCell ref="J51:L51"/>
    <mergeCell ref="M51:O51"/>
    <mergeCell ref="A52:B52"/>
    <mergeCell ref="C52:I52"/>
    <mergeCell ref="J52:L52"/>
    <mergeCell ref="M52:O52"/>
    <mergeCell ref="A49:B49"/>
    <mergeCell ref="C49:I49"/>
    <mergeCell ref="J49:L49"/>
    <mergeCell ref="M49:O49"/>
    <mergeCell ref="A50:B50"/>
    <mergeCell ref="C50:I50"/>
    <mergeCell ref="J50:L50"/>
    <mergeCell ref="M50:O50"/>
    <mergeCell ref="A47:B47"/>
    <mergeCell ref="C47:I47"/>
    <mergeCell ref="J47:L47"/>
    <mergeCell ref="M47:O47"/>
    <mergeCell ref="A48:B48"/>
    <mergeCell ref="C48:I48"/>
    <mergeCell ref="J48:L48"/>
    <mergeCell ref="M48:O48"/>
    <mergeCell ref="A45:B45"/>
    <mergeCell ref="C45:I45"/>
    <mergeCell ref="J45:L45"/>
    <mergeCell ref="M45:O45"/>
    <mergeCell ref="A46:B46"/>
    <mergeCell ref="C46:I46"/>
    <mergeCell ref="J46:L46"/>
    <mergeCell ref="M46:O46"/>
    <mergeCell ref="A43:B43"/>
    <mergeCell ref="C43:I43"/>
    <mergeCell ref="J43:L43"/>
    <mergeCell ref="M43:O43"/>
    <mergeCell ref="A44:B44"/>
    <mergeCell ref="C44:I44"/>
    <mergeCell ref="J44:L44"/>
    <mergeCell ref="M44:O44"/>
    <mergeCell ref="A41:B41"/>
    <mergeCell ref="C41:I41"/>
    <mergeCell ref="J41:L41"/>
    <mergeCell ref="M41:O41"/>
    <mergeCell ref="A42:B42"/>
    <mergeCell ref="C42:I42"/>
    <mergeCell ref="J42:L42"/>
    <mergeCell ref="M42:O42"/>
    <mergeCell ref="A39:B39"/>
    <mergeCell ref="C39:I39"/>
    <mergeCell ref="J39:L39"/>
    <mergeCell ref="M39:O39"/>
    <mergeCell ref="A40:B40"/>
    <mergeCell ref="C40:I40"/>
    <mergeCell ref="J40:L40"/>
    <mergeCell ref="M40:O40"/>
    <mergeCell ref="A37:B37"/>
    <mergeCell ref="C37:I37"/>
    <mergeCell ref="J37:L37"/>
    <mergeCell ref="M37:O37"/>
    <mergeCell ref="A38:B38"/>
    <mergeCell ref="C38:I38"/>
    <mergeCell ref="J38:L38"/>
    <mergeCell ref="M38:O38"/>
    <mergeCell ref="A35:B35"/>
    <mergeCell ref="C35:I35"/>
    <mergeCell ref="J35:L35"/>
    <mergeCell ref="M35:O35"/>
    <mergeCell ref="A36:B36"/>
    <mergeCell ref="C36:I36"/>
    <mergeCell ref="J36:L36"/>
    <mergeCell ref="M36:O36"/>
    <mergeCell ref="A33:B33"/>
    <mergeCell ref="C33:I33"/>
    <mergeCell ref="J33:L33"/>
    <mergeCell ref="M33:O33"/>
    <mergeCell ref="A34:B34"/>
    <mergeCell ref="C34:I34"/>
    <mergeCell ref="J34:L34"/>
    <mergeCell ref="M34:O34"/>
    <mergeCell ref="A31:B31"/>
    <mergeCell ref="C31:I31"/>
    <mergeCell ref="J31:L31"/>
    <mergeCell ref="M31:O31"/>
    <mergeCell ref="A32:B32"/>
    <mergeCell ref="C32:I32"/>
    <mergeCell ref="J32:L32"/>
    <mergeCell ref="M32:O32"/>
    <mergeCell ref="A29:B29"/>
    <mergeCell ref="C29:I29"/>
    <mergeCell ref="J29:L29"/>
    <mergeCell ref="M29:O29"/>
    <mergeCell ref="A30:B30"/>
    <mergeCell ref="C30:I30"/>
    <mergeCell ref="J30:L30"/>
    <mergeCell ref="M30:O30"/>
    <mergeCell ref="A27:B27"/>
    <mergeCell ref="C27:I27"/>
    <mergeCell ref="J27:L27"/>
    <mergeCell ref="M27:O27"/>
    <mergeCell ref="A28:B28"/>
    <mergeCell ref="C28:I28"/>
    <mergeCell ref="J28:L28"/>
    <mergeCell ref="M28:O28"/>
    <mergeCell ref="A25:B25"/>
    <mergeCell ref="C25:I25"/>
    <mergeCell ref="J25:L25"/>
    <mergeCell ref="M25:O25"/>
    <mergeCell ref="A26:B26"/>
    <mergeCell ref="C26:I26"/>
    <mergeCell ref="J26:L26"/>
    <mergeCell ref="M26:O26"/>
    <mergeCell ref="A23:B23"/>
    <mergeCell ref="C23:I23"/>
    <mergeCell ref="J23:L23"/>
    <mergeCell ref="M23:O23"/>
    <mergeCell ref="A24:B24"/>
    <mergeCell ref="C24:I24"/>
    <mergeCell ref="J24:L24"/>
    <mergeCell ref="M24:O24"/>
    <mergeCell ref="A21:B21"/>
    <mergeCell ref="C21:I21"/>
    <mergeCell ref="J21:L21"/>
    <mergeCell ref="M21:O21"/>
    <mergeCell ref="A22:B22"/>
    <mergeCell ref="C22:I22"/>
    <mergeCell ref="J22:L22"/>
    <mergeCell ref="M22:O22"/>
    <mergeCell ref="A19:B19"/>
    <mergeCell ref="C19:I19"/>
    <mergeCell ref="J19:L19"/>
    <mergeCell ref="M19:O19"/>
    <mergeCell ref="A20:B20"/>
    <mergeCell ref="C20:I20"/>
    <mergeCell ref="J20:L20"/>
    <mergeCell ref="M20:O20"/>
    <mergeCell ref="A17:B17"/>
    <mergeCell ref="C17:I17"/>
    <mergeCell ref="J17:L17"/>
    <mergeCell ref="M17:O17"/>
    <mergeCell ref="A18:B18"/>
    <mergeCell ref="C18:I18"/>
    <mergeCell ref="J18:L18"/>
    <mergeCell ref="M18:O18"/>
    <mergeCell ref="A15:B15"/>
    <mergeCell ref="C15:I15"/>
    <mergeCell ref="J15:L15"/>
    <mergeCell ref="M15:O15"/>
    <mergeCell ref="A16:B16"/>
    <mergeCell ref="C16:I16"/>
    <mergeCell ref="J16:L16"/>
    <mergeCell ref="M16:O16"/>
    <mergeCell ref="A13:B13"/>
    <mergeCell ref="C13:I13"/>
    <mergeCell ref="J13:L13"/>
    <mergeCell ref="M13:O13"/>
    <mergeCell ref="A14:B14"/>
    <mergeCell ref="C14:I14"/>
    <mergeCell ref="J14:L14"/>
    <mergeCell ref="M14:O14"/>
    <mergeCell ref="A11:B11"/>
    <mergeCell ref="C11:I11"/>
    <mergeCell ref="J11:L11"/>
    <mergeCell ref="M11:O11"/>
    <mergeCell ref="A12:B12"/>
    <mergeCell ref="C12:I12"/>
    <mergeCell ref="J12:L12"/>
    <mergeCell ref="M12:O12"/>
    <mergeCell ref="A9:B9"/>
    <mergeCell ref="C9:I9"/>
    <mergeCell ref="J9:L9"/>
    <mergeCell ref="M9:O9"/>
    <mergeCell ref="A10:B10"/>
    <mergeCell ref="C10:I10"/>
    <mergeCell ref="J10:L10"/>
    <mergeCell ref="M10:O10"/>
    <mergeCell ref="A7:B7"/>
    <mergeCell ref="C7:I7"/>
    <mergeCell ref="J7:L7"/>
    <mergeCell ref="M7:O7"/>
    <mergeCell ref="A8:B8"/>
    <mergeCell ref="C8:I8"/>
    <mergeCell ref="J8:L8"/>
    <mergeCell ref="M8:O8"/>
    <mergeCell ref="L2:O2"/>
    <mergeCell ref="A3:O3"/>
    <mergeCell ref="B4:H4"/>
    <mergeCell ref="D5:F5"/>
    <mergeCell ref="K5:O5"/>
    <mergeCell ref="A6:B6"/>
    <mergeCell ref="C6:I6"/>
    <mergeCell ref="J6:L6"/>
    <mergeCell ref="M6:O6"/>
  </mergeCells>
  <printOptions/>
  <pageMargins left="0.7" right="0.7" top="0.75" bottom="0.75" header="0.3" footer="0.3"/>
  <pageSetup fitToHeight="0" fitToWidth="1"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2:M121"/>
  <sheetViews>
    <sheetView tabSelected="1" zoomScalePageLayoutView="0" workbookViewId="0" topLeftCell="A10">
      <selection activeCell="E153" sqref="E153"/>
    </sheetView>
  </sheetViews>
  <sheetFormatPr defaultColWidth="9.140625" defaultRowHeight="15"/>
  <cols>
    <col min="1" max="1" width="2.8515625" style="4" customWidth="1"/>
    <col min="2" max="2" width="9.140625" style="4" customWidth="1"/>
    <col min="3" max="3" width="13.421875" style="4" customWidth="1"/>
    <col min="4" max="4" width="17.421875" style="5" customWidth="1"/>
    <col min="5" max="5" width="11.8515625" style="5" customWidth="1"/>
    <col min="6" max="6" width="18.421875" style="5" customWidth="1"/>
    <col min="7" max="7" width="13.421875" style="5" customWidth="1"/>
    <col min="8" max="8" width="13.140625" style="5" customWidth="1"/>
    <col min="9" max="9" width="4.140625" style="5" customWidth="1"/>
    <col min="10" max="10" width="18.00390625" style="5" customWidth="1"/>
    <col min="11" max="16384" width="9.140625" style="4" customWidth="1"/>
  </cols>
  <sheetData>
    <row r="2" spans="1:10" ht="15.75">
      <c r="A2" s="124" t="s">
        <v>267</v>
      </c>
      <c r="B2" s="124"/>
      <c r="C2" s="124"/>
      <c r="D2" s="124"/>
      <c r="E2" s="124"/>
      <c r="F2" s="124"/>
      <c r="G2" s="124"/>
      <c r="H2" s="124"/>
      <c r="I2" s="124"/>
      <c r="J2" s="124"/>
    </row>
    <row r="4" spans="1:10" ht="16.5" thickBot="1">
      <c r="A4" s="125" t="str">
        <f>'[1]CT1'!A3</f>
        <v>  "Тавилга" ХК</v>
      </c>
      <c r="B4" s="125"/>
      <c r="C4" s="125"/>
      <c r="D4" s="125"/>
      <c r="G4" s="6"/>
      <c r="H4" s="7"/>
      <c r="I4" s="8" t="s">
        <v>582</v>
      </c>
      <c r="J4" s="6"/>
    </row>
    <row r="5" ht="15.75">
      <c r="A5" s="9" t="s">
        <v>2</v>
      </c>
    </row>
    <row r="7" ht="15.75">
      <c r="A7" s="4" t="s">
        <v>268</v>
      </c>
    </row>
    <row r="9" spans="1:10" ht="16.5" thickBot="1">
      <c r="A9" s="10" t="s">
        <v>269</v>
      </c>
      <c r="B9" s="10"/>
      <c r="C9" s="10"/>
      <c r="D9" s="11"/>
      <c r="E9" s="11"/>
      <c r="F9" s="11"/>
      <c r="G9" s="11"/>
      <c r="H9" s="11"/>
      <c r="I9" s="11"/>
      <c r="J9" s="11"/>
    </row>
    <row r="10" spans="1:10" ht="16.5" thickBot="1">
      <c r="A10" s="12" t="s">
        <v>270</v>
      </c>
      <c r="B10" s="12"/>
      <c r="C10" s="12"/>
      <c r="D10" s="13"/>
      <c r="E10" s="13"/>
      <c r="F10" s="13"/>
      <c r="G10" s="13"/>
      <c r="H10" s="13"/>
      <c r="I10" s="13"/>
      <c r="J10" s="13"/>
    </row>
    <row r="11" spans="1:10" ht="16.5" thickBot="1">
      <c r="A11" s="12" t="s">
        <v>271</v>
      </c>
      <c r="B11" s="12"/>
      <c r="C11" s="12"/>
      <c r="D11" s="13"/>
      <c r="E11" s="13"/>
      <c r="F11" s="13"/>
      <c r="G11" s="13"/>
      <c r="H11" s="13"/>
      <c r="I11" s="13"/>
      <c r="J11" s="13"/>
    </row>
    <row r="13" ht="15.75">
      <c r="A13" s="4" t="s">
        <v>272</v>
      </c>
    </row>
    <row r="15" spans="1:10" ht="16.5" thickBot="1">
      <c r="A15" s="10" t="s">
        <v>269</v>
      </c>
      <c r="B15" s="10"/>
      <c r="C15" s="10"/>
      <c r="D15" s="11"/>
      <c r="E15" s="11"/>
      <c r="F15" s="11"/>
      <c r="G15" s="11"/>
      <c r="H15" s="11"/>
      <c r="I15" s="11"/>
      <c r="J15" s="11"/>
    </row>
    <row r="16" spans="1:10" ht="16.5" thickBot="1">
      <c r="A16" s="12" t="s">
        <v>270</v>
      </c>
      <c r="B16" s="12"/>
      <c r="C16" s="12"/>
      <c r="D16" s="13"/>
      <c r="E16" s="13"/>
      <c r="F16" s="13"/>
      <c r="G16" s="13"/>
      <c r="H16" s="13"/>
      <c r="I16" s="13"/>
      <c r="J16" s="13"/>
    </row>
    <row r="17" spans="1:10" ht="16.5" thickBot="1">
      <c r="A17" s="12" t="s">
        <v>271</v>
      </c>
      <c r="B17" s="12"/>
      <c r="C17" s="12"/>
      <c r="D17" s="13"/>
      <c r="E17" s="13"/>
      <c r="F17" s="13"/>
      <c r="G17" s="13"/>
      <c r="H17" s="13"/>
      <c r="I17" s="13"/>
      <c r="J17" s="13"/>
    </row>
    <row r="19" ht="15.75">
      <c r="A19" s="4" t="s">
        <v>273</v>
      </c>
    </row>
    <row r="21" spans="1:10" ht="16.5" thickBot="1">
      <c r="A21" s="10" t="s">
        <v>269</v>
      </c>
      <c r="B21" s="10"/>
      <c r="C21" s="10"/>
      <c r="D21" s="11"/>
      <c r="E21" s="11"/>
      <c r="F21" s="11"/>
      <c r="G21" s="11"/>
      <c r="H21" s="11"/>
      <c r="I21" s="11"/>
      <c r="J21" s="11"/>
    </row>
    <row r="22" spans="1:10" ht="16.5" thickBot="1">
      <c r="A22" s="12" t="s">
        <v>270</v>
      </c>
      <c r="B22" s="12"/>
      <c r="C22" s="12"/>
      <c r="D22" s="13"/>
      <c r="E22" s="13"/>
      <c r="F22" s="13"/>
      <c r="G22" s="13"/>
      <c r="H22" s="13"/>
      <c r="I22" s="13"/>
      <c r="J22" s="13"/>
    </row>
    <row r="23" spans="1:10" ht="16.5" thickBot="1">
      <c r="A23" s="12" t="s">
        <v>271</v>
      </c>
      <c r="B23" s="12"/>
      <c r="C23" s="12"/>
      <c r="D23" s="13"/>
      <c r="E23" s="13"/>
      <c r="F23" s="13"/>
      <c r="G23" s="13"/>
      <c r="H23" s="13"/>
      <c r="I23" s="13"/>
      <c r="J23" s="13"/>
    </row>
    <row r="25" spans="1:10" ht="15.75">
      <c r="A25" s="102" t="s">
        <v>274</v>
      </c>
      <c r="B25" s="102"/>
      <c r="C25" s="102"/>
      <c r="D25" s="102"/>
      <c r="E25" s="102"/>
      <c r="F25" s="102"/>
      <c r="G25" s="102"/>
      <c r="H25" s="102"/>
      <c r="I25" s="102"/>
      <c r="J25" s="102"/>
    </row>
    <row r="26" spans="1:10" ht="15.75">
      <c r="A26" s="14"/>
      <c r="B26" s="14"/>
      <c r="C26" s="14"/>
      <c r="D26" s="14"/>
      <c r="E26" s="14"/>
      <c r="F26" s="14"/>
      <c r="G26" s="14"/>
      <c r="H26" s="14"/>
      <c r="I26" s="14"/>
      <c r="J26" s="14"/>
    </row>
    <row r="28" spans="1:10" ht="15.75">
      <c r="A28" s="102" t="s">
        <v>275</v>
      </c>
      <c r="B28" s="102"/>
      <c r="C28" s="102"/>
      <c r="D28" s="102"/>
      <c r="E28" s="102"/>
      <c r="F28" s="102"/>
      <c r="G28" s="102"/>
      <c r="H28" s="102"/>
      <c r="I28" s="102"/>
      <c r="J28" s="102"/>
    </row>
    <row r="31" spans="1:10" ht="15.75">
      <c r="A31" s="102" t="s">
        <v>276</v>
      </c>
      <c r="B31" s="102"/>
      <c r="C31" s="102"/>
      <c r="D31" s="102"/>
      <c r="E31" s="102"/>
      <c r="F31" s="102"/>
      <c r="G31" s="102"/>
      <c r="H31" s="102"/>
      <c r="I31" s="102"/>
      <c r="J31" s="102"/>
    </row>
    <row r="33" spans="1:10" ht="15.75">
      <c r="A33" s="15" t="s">
        <v>277</v>
      </c>
      <c r="B33" s="95" t="s">
        <v>278</v>
      </c>
      <c r="C33" s="96"/>
      <c r="D33" s="97"/>
      <c r="E33" s="92" t="s">
        <v>279</v>
      </c>
      <c r="F33" s="93"/>
      <c r="G33" s="94"/>
      <c r="H33" s="92" t="s">
        <v>280</v>
      </c>
      <c r="I33" s="93"/>
      <c r="J33" s="94"/>
    </row>
    <row r="34" spans="1:10" ht="15.75">
      <c r="A34" s="15">
        <v>1</v>
      </c>
      <c r="B34" s="98" t="s">
        <v>281</v>
      </c>
      <c r="C34" s="99"/>
      <c r="D34" s="100"/>
      <c r="E34" s="92">
        <v>16828119.21</v>
      </c>
      <c r="F34" s="93"/>
      <c r="G34" s="94"/>
      <c r="H34" s="92">
        <v>10368369.21</v>
      </c>
      <c r="I34" s="93"/>
      <c r="J34" s="94"/>
    </row>
    <row r="35" spans="1:10" ht="15.75">
      <c r="A35" s="15">
        <v>2</v>
      </c>
      <c r="B35" s="98" t="s">
        <v>282</v>
      </c>
      <c r="C35" s="99"/>
      <c r="D35" s="100"/>
      <c r="E35" s="92">
        <v>11920449.96</v>
      </c>
      <c r="F35" s="93"/>
      <c r="G35" s="94"/>
      <c r="H35" s="92">
        <v>57959026</v>
      </c>
      <c r="I35" s="93"/>
      <c r="J35" s="94"/>
    </row>
    <row r="36" spans="1:10" ht="15.75">
      <c r="A36" s="15">
        <v>3</v>
      </c>
      <c r="B36" s="98" t="s">
        <v>282</v>
      </c>
      <c r="C36" s="99"/>
      <c r="D36" s="100"/>
      <c r="E36" s="92">
        <v>56908.33</v>
      </c>
      <c r="F36" s="93"/>
      <c r="G36" s="94"/>
      <c r="H36" s="92"/>
      <c r="I36" s="93"/>
      <c r="J36" s="94"/>
    </row>
    <row r="37" spans="1:10" ht="15.75">
      <c r="A37" s="15">
        <v>4</v>
      </c>
      <c r="B37" s="98" t="s">
        <v>283</v>
      </c>
      <c r="C37" s="99"/>
      <c r="D37" s="100"/>
      <c r="E37" s="92">
        <f>SUM(E34:G36)</f>
        <v>28805477.5</v>
      </c>
      <c r="F37" s="93"/>
      <c r="G37" s="94"/>
      <c r="H37" s="92">
        <f>SUM(H34:J36)</f>
        <v>68327395.21000001</v>
      </c>
      <c r="I37" s="93"/>
      <c r="J37" s="94"/>
    </row>
    <row r="39" ht="15.75">
      <c r="A39" s="4" t="s">
        <v>284</v>
      </c>
    </row>
    <row r="40" spans="1:10" ht="16.5" thickBot="1">
      <c r="A40" s="10"/>
      <c r="B40" s="10"/>
      <c r="C40" s="10"/>
      <c r="D40" s="11"/>
      <c r="E40" s="11"/>
      <c r="F40" s="11"/>
      <c r="G40" s="11"/>
      <c r="H40" s="11"/>
      <c r="I40" s="11"/>
      <c r="J40" s="11"/>
    </row>
    <row r="41" spans="1:10" ht="15.75">
      <c r="A41" s="16"/>
      <c r="B41" s="16"/>
      <c r="C41" s="16"/>
      <c r="D41" s="17"/>
      <c r="E41" s="17"/>
      <c r="F41" s="17"/>
      <c r="G41" s="17"/>
      <c r="H41" s="17"/>
      <c r="I41" s="17"/>
      <c r="J41" s="17"/>
    </row>
    <row r="42" spans="1:10" ht="15.75">
      <c r="A42" s="16"/>
      <c r="B42" s="16"/>
      <c r="C42" s="16"/>
      <c r="D42" s="17"/>
      <c r="E42" s="17"/>
      <c r="F42" s="17"/>
      <c r="G42" s="17"/>
      <c r="H42" s="17"/>
      <c r="I42" s="17"/>
      <c r="J42" s="17"/>
    </row>
    <row r="43" spans="1:10" ht="15.75">
      <c r="A43" s="102" t="s">
        <v>285</v>
      </c>
      <c r="B43" s="102"/>
      <c r="C43" s="102"/>
      <c r="D43" s="102"/>
      <c r="E43" s="102"/>
      <c r="F43" s="102"/>
      <c r="G43" s="102"/>
      <c r="H43" s="102"/>
      <c r="I43" s="102"/>
      <c r="J43" s="102"/>
    </row>
    <row r="44" ht="15.75">
      <c r="A44" s="4" t="s">
        <v>286</v>
      </c>
    </row>
    <row r="45" spans="1:10" ht="47.25">
      <c r="A45" s="15" t="s">
        <v>277</v>
      </c>
      <c r="B45" s="95" t="s">
        <v>5</v>
      </c>
      <c r="C45" s="97"/>
      <c r="D45" s="120" t="s">
        <v>14</v>
      </c>
      <c r="E45" s="120"/>
      <c r="F45" s="120"/>
      <c r="G45" s="18" t="s">
        <v>287</v>
      </c>
      <c r="H45" s="121" t="s">
        <v>288</v>
      </c>
      <c r="I45" s="122"/>
      <c r="J45" s="123"/>
    </row>
    <row r="46" spans="1:10" ht="15.75">
      <c r="A46" s="15">
        <v>1</v>
      </c>
      <c r="B46" s="98" t="s">
        <v>289</v>
      </c>
      <c r="C46" s="100"/>
      <c r="D46" s="113">
        <v>14020127</v>
      </c>
      <c r="E46" s="114"/>
      <c r="F46" s="114"/>
      <c r="G46" s="19"/>
      <c r="H46" s="92"/>
      <c r="I46" s="93"/>
      <c r="J46" s="94"/>
    </row>
    <row r="47" spans="1:10" ht="15.75">
      <c r="A47" s="15">
        <v>2</v>
      </c>
      <c r="B47" s="98" t="s">
        <v>290</v>
      </c>
      <c r="C47" s="100"/>
      <c r="D47" s="113"/>
      <c r="E47" s="114"/>
      <c r="F47" s="114"/>
      <c r="G47" s="19"/>
      <c r="H47" s="92">
        <v>14020127</v>
      </c>
      <c r="I47" s="93"/>
      <c r="J47" s="94"/>
    </row>
    <row r="48" spans="1:10" ht="15.75">
      <c r="A48" s="15">
        <v>3</v>
      </c>
      <c r="B48" s="98" t="s">
        <v>291</v>
      </c>
      <c r="C48" s="100"/>
      <c r="D48" s="113"/>
      <c r="E48" s="114"/>
      <c r="F48" s="114"/>
      <c r="G48" s="19"/>
      <c r="H48" s="92">
        <f>D48</f>
        <v>0</v>
      </c>
      <c r="I48" s="93"/>
      <c r="J48" s="94"/>
    </row>
    <row r="49" spans="1:10" ht="15.75">
      <c r="A49" s="15"/>
      <c r="B49" s="116" t="s">
        <v>292</v>
      </c>
      <c r="C49" s="117"/>
      <c r="D49" s="113"/>
      <c r="E49" s="114"/>
      <c r="F49" s="114"/>
      <c r="G49" s="19"/>
      <c r="H49" s="92">
        <f>D49</f>
        <v>0</v>
      </c>
      <c r="I49" s="93"/>
      <c r="J49" s="94"/>
    </row>
    <row r="50" spans="1:10" ht="15.75">
      <c r="A50" s="15"/>
      <c r="B50" s="118" t="s">
        <v>293</v>
      </c>
      <c r="C50" s="119"/>
      <c r="D50" s="113"/>
      <c r="E50" s="114"/>
      <c r="F50" s="114"/>
      <c r="G50" s="19"/>
      <c r="H50" s="92">
        <f>D50</f>
        <v>0</v>
      </c>
      <c r="I50" s="93"/>
      <c r="J50" s="94"/>
    </row>
    <row r="51" spans="1:10" ht="15.75">
      <c r="A51" s="15">
        <v>4</v>
      </c>
      <c r="B51" s="98" t="s">
        <v>280</v>
      </c>
      <c r="C51" s="100"/>
      <c r="D51" s="113">
        <f>+D46+D47-D48</f>
        <v>14020127</v>
      </c>
      <c r="E51" s="114"/>
      <c r="F51" s="114"/>
      <c r="G51" s="20"/>
      <c r="H51" s="113">
        <f>H46+H47-H48</f>
        <v>14020127</v>
      </c>
      <c r="I51" s="114"/>
      <c r="J51" s="115"/>
    </row>
    <row r="53" ht="15.75">
      <c r="A53" s="4" t="s">
        <v>294</v>
      </c>
    </row>
    <row r="54" spans="1:10" ht="15.75">
      <c r="A54" s="15" t="s">
        <v>277</v>
      </c>
      <c r="B54" s="95" t="s">
        <v>295</v>
      </c>
      <c r="C54" s="96"/>
      <c r="D54" s="97"/>
      <c r="E54" s="92" t="s">
        <v>279</v>
      </c>
      <c r="F54" s="93"/>
      <c r="G54" s="94"/>
      <c r="H54" s="92" t="s">
        <v>296</v>
      </c>
      <c r="I54" s="93"/>
      <c r="J54" s="94"/>
    </row>
    <row r="55" spans="1:10" ht="15.75">
      <c r="A55" s="15">
        <v>1</v>
      </c>
      <c r="B55" s="98" t="s">
        <v>297</v>
      </c>
      <c r="C55" s="99"/>
      <c r="D55" s="100"/>
      <c r="E55" s="92">
        <v>2378633.57</v>
      </c>
      <c r="F55" s="93"/>
      <c r="G55" s="94"/>
      <c r="H55" s="92">
        <v>2378633.57</v>
      </c>
      <c r="I55" s="93"/>
      <c r="J55" s="94"/>
    </row>
    <row r="56" spans="1:10" ht="15.75">
      <c r="A56" s="15">
        <v>2</v>
      </c>
      <c r="B56" s="98" t="s">
        <v>298</v>
      </c>
      <c r="C56" s="99"/>
      <c r="D56" s="100"/>
      <c r="E56" s="92">
        <f>981759.54+34153</f>
        <v>1015912.54</v>
      </c>
      <c r="F56" s="93"/>
      <c r="G56" s="94"/>
      <c r="H56" s="92">
        <f>981759.54+34153</f>
        <v>1015912.54</v>
      </c>
      <c r="I56" s="93"/>
      <c r="J56" s="94"/>
    </row>
    <row r="57" spans="1:10" ht="15.75">
      <c r="A57" s="15">
        <v>3</v>
      </c>
      <c r="B57" s="98" t="s">
        <v>299</v>
      </c>
      <c r="C57" s="99"/>
      <c r="D57" s="100"/>
      <c r="E57" s="92"/>
      <c r="F57" s="93"/>
      <c r="G57" s="94"/>
      <c r="H57" s="92"/>
      <c r="I57" s="93"/>
      <c r="J57" s="94"/>
    </row>
    <row r="58" spans="1:10" ht="15.75">
      <c r="A58" s="15">
        <v>4</v>
      </c>
      <c r="B58" s="98" t="s">
        <v>300</v>
      </c>
      <c r="C58" s="99"/>
      <c r="D58" s="100"/>
      <c r="E58" s="92"/>
      <c r="F58" s="93"/>
      <c r="G58" s="94"/>
      <c r="H58" s="92"/>
      <c r="I58" s="93"/>
      <c r="J58" s="94"/>
    </row>
    <row r="59" spans="1:10" ht="15.75">
      <c r="A59" s="15">
        <v>5</v>
      </c>
      <c r="B59" s="98" t="s">
        <v>301</v>
      </c>
      <c r="C59" s="99"/>
      <c r="D59" s="100"/>
      <c r="E59" s="92">
        <f>SUM(E55:G58)</f>
        <v>3394546.11</v>
      </c>
      <c r="F59" s="93"/>
      <c r="G59" s="94"/>
      <c r="H59" s="92">
        <f>SUM(H55:J58)</f>
        <v>3394546.11</v>
      </c>
      <c r="I59" s="93"/>
      <c r="J59" s="94"/>
    </row>
    <row r="61" ht="15.75">
      <c r="A61" s="4" t="s">
        <v>302</v>
      </c>
    </row>
    <row r="62" spans="1:10" ht="15.75">
      <c r="A62" s="15" t="s">
        <v>277</v>
      </c>
      <c r="B62" s="95" t="s">
        <v>295</v>
      </c>
      <c r="C62" s="96"/>
      <c r="D62" s="97"/>
      <c r="E62" s="92" t="s">
        <v>279</v>
      </c>
      <c r="F62" s="93"/>
      <c r="G62" s="94"/>
      <c r="H62" s="92" t="s">
        <v>296</v>
      </c>
      <c r="I62" s="93"/>
      <c r="J62" s="94"/>
    </row>
    <row r="63" spans="1:10" ht="15.75">
      <c r="A63" s="21">
        <v>1</v>
      </c>
      <c r="B63" s="89" t="s">
        <v>303</v>
      </c>
      <c r="C63" s="90"/>
      <c r="D63" s="91"/>
      <c r="E63" s="92"/>
      <c r="F63" s="93"/>
      <c r="G63" s="94"/>
      <c r="H63" s="92"/>
      <c r="I63" s="93"/>
      <c r="J63" s="94"/>
    </row>
    <row r="64" spans="1:10" ht="15.75">
      <c r="A64" s="21">
        <v>2</v>
      </c>
      <c r="B64" s="98" t="s">
        <v>304</v>
      </c>
      <c r="C64" s="99"/>
      <c r="D64" s="100"/>
      <c r="E64" s="92"/>
      <c r="F64" s="93"/>
      <c r="G64" s="94"/>
      <c r="H64" s="92"/>
      <c r="I64" s="93"/>
      <c r="J64" s="94"/>
    </row>
    <row r="65" spans="1:10" ht="15.75">
      <c r="A65" s="21">
        <v>3</v>
      </c>
      <c r="B65" s="98" t="s">
        <v>305</v>
      </c>
      <c r="C65" s="99"/>
      <c r="D65" s="100"/>
      <c r="E65" s="92"/>
      <c r="F65" s="93"/>
      <c r="G65" s="94"/>
      <c r="H65" s="92"/>
      <c r="I65" s="93"/>
      <c r="J65" s="94"/>
    </row>
    <row r="66" spans="1:10" ht="15.75">
      <c r="A66" s="21">
        <v>4</v>
      </c>
      <c r="B66" s="98" t="s">
        <v>306</v>
      </c>
      <c r="C66" s="99"/>
      <c r="D66" s="100"/>
      <c r="E66" s="92"/>
      <c r="F66" s="93"/>
      <c r="G66" s="94"/>
      <c r="H66" s="92"/>
      <c r="I66" s="93"/>
      <c r="J66" s="94"/>
    </row>
    <row r="67" spans="1:10" ht="15.75">
      <c r="A67" s="21">
        <v>5</v>
      </c>
      <c r="B67" s="98" t="s">
        <v>307</v>
      </c>
      <c r="C67" s="99"/>
      <c r="D67" s="100"/>
      <c r="E67" s="92"/>
      <c r="F67" s="93"/>
      <c r="G67" s="94"/>
      <c r="H67" s="92"/>
      <c r="I67" s="93"/>
      <c r="J67" s="94"/>
    </row>
    <row r="68" spans="1:10" ht="15.75">
      <c r="A68" s="21">
        <v>6</v>
      </c>
      <c r="B68" s="98" t="s">
        <v>308</v>
      </c>
      <c r="C68" s="99"/>
      <c r="D68" s="100"/>
      <c r="E68" s="92">
        <v>900</v>
      </c>
      <c r="F68" s="93"/>
      <c r="G68" s="94"/>
      <c r="H68" s="92">
        <v>0</v>
      </c>
      <c r="I68" s="93"/>
      <c r="J68" s="94"/>
    </row>
    <row r="69" spans="1:10" ht="15.75">
      <c r="A69" s="21"/>
      <c r="B69" s="111"/>
      <c r="C69" s="111"/>
      <c r="D69" s="111"/>
      <c r="E69" s="112"/>
      <c r="F69" s="112"/>
      <c r="G69" s="112"/>
      <c r="H69" s="112"/>
      <c r="I69" s="112"/>
      <c r="J69" s="112"/>
    </row>
    <row r="70" spans="1:10" ht="15.75">
      <c r="A70" s="21"/>
      <c r="B70" s="111" t="s">
        <v>301</v>
      </c>
      <c r="C70" s="111"/>
      <c r="D70" s="111"/>
      <c r="E70" s="112">
        <f>SUM(E63:G69)</f>
        <v>900</v>
      </c>
      <c r="F70" s="112"/>
      <c r="G70" s="112"/>
      <c r="H70" s="112">
        <f>SUM(H63:J69)</f>
        <v>0</v>
      </c>
      <c r="I70" s="112"/>
      <c r="J70" s="112"/>
    </row>
    <row r="71" spans="1:13" ht="15.75">
      <c r="A71" s="4" t="s">
        <v>309</v>
      </c>
      <c r="C71" s="22" t="s">
        <v>310</v>
      </c>
      <c r="D71" s="23"/>
      <c r="E71" s="23"/>
      <c r="F71" s="23"/>
      <c r="G71" s="23"/>
      <c r="H71" s="23"/>
      <c r="I71" s="23"/>
      <c r="J71" s="23"/>
      <c r="K71" s="22"/>
      <c r="L71" s="22"/>
      <c r="M71" s="22"/>
    </row>
    <row r="72" spans="1:10" ht="15.75">
      <c r="A72" s="22" t="s">
        <v>311</v>
      </c>
      <c r="B72" s="22"/>
      <c r="C72" s="22"/>
      <c r="D72" s="23"/>
      <c r="E72" s="23"/>
      <c r="F72" s="23"/>
      <c r="G72" s="23"/>
      <c r="H72" s="23"/>
      <c r="I72" s="23"/>
      <c r="J72" s="23"/>
    </row>
    <row r="73" spans="1:10" ht="15.75">
      <c r="A73" s="22" t="s">
        <v>312</v>
      </c>
      <c r="B73" s="22"/>
      <c r="C73" s="22"/>
      <c r="D73" s="23"/>
      <c r="E73" s="23"/>
      <c r="F73" s="23"/>
      <c r="G73" s="23"/>
      <c r="H73" s="23"/>
      <c r="I73" s="23"/>
      <c r="J73" s="23"/>
    </row>
    <row r="74" spans="1:10" ht="16.5" thickBot="1">
      <c r="A74" s="10"/>
      <c r="B74" s="10"/>
      <c r="C74" s="10"/>
      <c r="D74" s="11"/>
      <c r="E74" s="11"/>
      <c r="F74" s="11"/>
      <c r="G74" s="11"/>
      <c r="H74" s="11"/>
      <c r="I74" s="11"/>
      <c r="J74" s="11"/>
    </row>
    <row r="75" spans="1:10" ht="16.5" thickBot="1">
      <c r="A75" s="12"/>
      <c r="B75" s="12"/>
      <c r="C75" s="12"/>
      <c r="D75" s="13"/>
      <c r="E75" s="13"/>
      <c r="F75" s="13"/>
      <c r="G75" s="13"/>
      <c r="H75" s="13"/>
      <c r="I75" s="13"/>
      <c r="J75" s="13"/>
    </row>
    <row r="76" spans="1:10" ht="16.5" thickBot="1">
      <c r="A76" s="12"/>
      <c r="B76" s="12"/>
      <c r="C76" s="12"/>
      <c r="D76" s="13"/>
      <c r="E76" s="13"/>
      <c r="F76" s="13"/>
      <c r="G76" s="13"/>
      <c r="H76" s="13"/>
      <c r="I76" s="13"/>
      <c r="J76" s="13"/>
    </row>
    <row r="79" spans="1:10" ht="15.75">
      <c r="A79" s="102" t="s">
        <v>313</v>
      </c>
      <c r="B79" s="102"/>
      <c r="C79" s="102"/>
      <c r="D79" s="102"/>
      <c r="E79" s="102"/>
      <c r="F79" s="102"/>
      <c r="G79" s="102"/>
      <c r="H79" s="102"/>
      <c r="I79" s="102"/>
      <c r="J79" s="102"/>
    </row>
    <row r="81" spans="1:10" ht="15.75">
      <c r="A81" s="15" t="s">
        <v>277</v>
      </c>
      <c r="B81" s="95" t="s">
        <v>295</v>
      </c>
      <c r="C81" s="96"/>
      <c r="D81" s="97"/>
      <c r="E81" s="92" t="s">
        <v>279</v>
      </c>
      <c r="F81" s="93"/>
      <c r="G81" s="94"/>
      <c r="H81" s="92" t="s">
        <v>296</v>
      </c>
      <c r="I81" s="93"/>
      <c r="J81" s="94"/>
    </row>
    <row r="82" spans="1:10" ht="15.75">
      <c r="A82" s="15"/>
      <c r="B82" s="95"/>
      <c r="C82" s="96"/>
      <c r="D82" s="97"/>
      <c r="E82" s="92"/>
      <c r="F82" s="93"/>
      <c r="G82" s="94"/>
      <c r="H82" s="92"/>
      <c r="I82" s="93"/>
      <c r="J82" s="94"/>
    </row>
    <row r="83" spans="1:10" ht="15.75">
      <c r="A83" s="15"/>
      <c r="B83" s="95"/>
      <c r="C83" s="96"/>
      <c r="D83" s="97"/>
      <c r="E83" s="92"/>
      <c r="F83" s="93"/>
      <c r="G83" s="94"/>
      <c r="H83" s="92"/>
      <c r="I83" s="93"/>
      <c r="J83" s="94"/>
    </row>
    <row r="84" spans="1:10" ht="15.75">
      <c r="A84" s="15"/>
      <c r="B84" s="95" t="s">
        <v>301</v>
      </c>
      <c r="C84" s="96"/>
      <c r="D84" s="97"/>
      <c r="E84" s="92"/>
      <c r="F84" s="93"/>
      <c r="G84" s="94"/>
      <c r="H84" s="92"/>
      <c r="I84" s="93"/>
      <c r="J84" s="94"/>
    </row>
    <row r="86" spans="1:10" ht="15.75">
      <c r="A86" s="102" t="s">
        <v>314</v>
      </c>
      <c r="B86" s="102"/>
      <c r="C86" s="102"/>
      <c r="D86" s="102"/>
      <c r="E86" s="102"/>
      <c r="F86" s="102"/>
      <c r="G86" s="102"/>
      <c r="H86" s="102"/>
      <c r="I86" s="102"/>
      <c r="J86" s="102"/>
    </row>
    <row r="88" spans="1:10" ht="15.75">
      <c r="A88" s="103" t="s">
        <v>277</v>
      </c>
      <c r="B88" s="105" t="s">
        <v>5</v>
      </c>
      <c r="C88" s="106"/>
      <c r="D88" s="92" t="s">
        <v>315</v>
      </c>
      <c r="E88" s="93"/>
      <c r="F88" s="93"/>
      <c r="G88" s="93"/>
      <c r="H88" s="93"/>
      <c r="I88" s="94"/>
      <c r="J88" s="109" t="s">
        <v>283</v>
      </c>
    </row>
    <row r="89" spans="1:10" ht="47.25">
      <c r="A89" s="104"/>
      <c r="B89" s="107"/>
      <c r="C89" s="108"/>
      <c r="D89" s="24" t="s">
        <v>316</v>
      </c>
      <c r="E89" s="24" t="s">
        <v>317</v>
      </c>
      <c r="F89" s="24" t="s">
        <v>318</v>
      </c>
      <c r="G89" s="24" t="s">
        <v>319</v>
      </c>
      <c r="H89" s="24" t="s">
        <v>320</v>
      </c>
      <c r="I89" s="24"/>
      <c r="J89" s="110"/>
    </row>
    <row r="90" spans="1:10" ht="15.75">
      <c r="A90" s="15">
        <v>1</v>
      </c>
      <c r="B90" s="98" t="s">
        <v>321</v>
      </c>
      <c r="C90" s="100"/>
      <c r="D90" s="25"/>
      <c r="E90" s="25"/>
      <c r="F90" s="26"/>
      <c r="G90" s="25"/>
      <c r="H90" s="25"/>
      <c r="I90" s="25"/>
      <c r="J90" s="25">
        <f>F90</f>
        <v>0</v>
      </c>
    </row>
    <row r="91" spans="1:10" ht="15.75">
      <c r="A91" s="15">
        <v>2</v>
      </c>
      <c r="B91" s="98" t="s">
        <v>322</v>
      </c>
      <c r="C91" s="100"/>
      <c r="D91" s="25"/>
      <c r="E91" s="25"/>
      <c r="F91" s="25"/>
      <c r="G91" s="25"/>
      <c r="H91" s="25"/>
      <c r="I91" s="25"/>
      <c r="J91" s="25">
        <f>F91</f>
        <v>0</v>
      </c>
    </row>
    <row r="92" spans="1:10" ht="15.75">
      <c r="A92" s="15">
        <v>3</v>
      </c>
      <c r="B92" s="98" t="s">
        <v>323</v>
      </c>
      <c r="C92" s="100"/>
      <c r="D92" s="25"/>
      <c r="E92" s="25"/>
      <c r="F92" s="25"/>
      <c r="G92" s="25"/>
      <c r="H92" s="25"/>
      <c r="I92" s="25"/>
      <c r="J92" s="25">
        <f>F92</f>
        <v>0</v>
      </c>
    </row>
    <row r="93" spans="1:10" ht="15.75">
      <c r="A93" s="15">
        <v>4</v>
      </c>
      <c r="B93" s="98" t="s">
        <v>324</v>
      </c>
      <c r="C93" s="100"/>
      <c r="D93" s="25">
        <f>SUM(D90:D92)</f>
        <v>0</v>
      </c>
      <c r="E93" s="25">
        <f aca="true" t="shared" si="0" ref="E93:J93">SUM(E90:E92)</f>
        <v>0</v>
      </c>
      <c r="F93" s="25">
        <f t="shared" si="0"/>
        <v>0</v>
      </c>
      <c r="G93" s="25">
        <f t="shared" si="0"/>
        <v>0</v>
      </c>
      <c r="H93" s="25">
        <f t="shared" si="0"/>
        <v>0</v>
      </c>
      <c r="I93" s="25"/>
      <c r="J93" s="25">
        <f t="shared" si="0"/>
        <v>0</v>
      </c>
    </row>
    <row r="94" spans="1:10" ht="15.75">
      <c r="A94" s="15">
        <v>5</v>
      </c>
      <c r="B94" s="98" t="s">
        <v>325</v>
      </c>
      <c r="C94" s="100"/>
      <c r="D94" s="25"/>
      <c r="E94" s="25"/>
      <c r="F94" s="25"/>
      <c r="G94" s="25"/>
      <c r="H94" s="25"/>
      <c r="I94" s="25"/>
      <c r="J94" s="25"/>
    </row>
    <row r="95" spans="1:10" ht="15.75">
      <c r="A95" s="15">
        <v>6</v>
      </c>
      <c r="B95" s="98" t="s">
        <v>326</v>
      </c>
      <c r="C95" s="100"/>
      <c r="D95" s="25"/>
      <c r="E95" s="25"/>
      <c r="F95" s="25"/>
      <c r="G95" s="25"/>
      <c r="H95" s="25"/>
      <c r="I95" s="25"/>
      <c r="J95" s="25"/>
    </row>
    <row r="96" spans="1:10" ht="15.75">
      <c r="A96" s="15">
        <v>7</v>
      </c>
      <c r="B96" s="98" t="s">
        <v>327</v>
      </c>
      <c r="C96" s="100"/>
      <c r="D96" s="25"/>
      <c r="E96" s="25"/>
      <c r="F96" s="25"/>
      <c r="G96" s="25"/>
      <c r="H96" s="25"/>
      <c r="I96" s="25"/>
      <c r="J96" s="25"/>
    </row>
    <row r="97" spans="1:10" ht="15.75">
      <c r="A97" s="15" t="s">
        <v>328</v>
      </c>
      <c r="B97" s="98" t="s">
        <v>279</v>
      </c>
      <c r="C97" s="100"/>
      <c r="D97" s="25">
        <f>D90</f>
        <v>0</v>
      </c>
      <c r="E97" s="25">
        <f>E90</f>
        <v>0</v>
      </c>
      <c r="F97" s="25">
        <f>F90</f>
        <v>0</v>
      </c>
      <c r="G97" s="25">
        <f>G90</f>
        <v>0</v>
      </c>
      <c r="H97" s="25">
        <f>H90</f>
        <v>0</v>
      </c>
      <c r="I97" s="25"/>
      <c r="J97" s="25">
        <f>J90</f>
        <v>0</v>
      </c>
    </row>
    <row r="98" spans="1:10" ht="15.75">
      <c r="A98" s="15" t="s">
        <v>329</v>
      </c>
      <c r="B98" s="98" t="s">
        <v>280</v>
      </c>
      <c r="C98" s="100"/>
      <c r="D98" s="25">
        <f>D93</f>
        <v>0</v>
      </c>
      <c r="E98" s="25">
        <f>E93</f>
        <v>0</v>
      </c>
      <c r="F98" s="25">
        <f>F93</f>
        <v>0</v>
      </c>
      <c r="G98" s="25">
        <f>G93</f>
        <v>0</v>
      </c>
      <c r="H98" s="25">
        <f>H93</f>
        <v>0</v>
      </c>
      <c r="I98" s="25"/>
      <c r="J98" s="25">
        <f>J93</f>
        <v>0</v>
      </c>
    </row>
    <row r="99" spans="1:10" ht="15.75">
      <c r="A99" s="22" t="s">
        <v>330</v>
      </c>
      <c r="B99" s="22"/>
      <c r="C99" s="22"/>
      <c r="D99" s="23"/>
      <c r="E99" s="23"/>
      <c r="F99" s="23"/>
      <c r="G99" s="23"/>
      <c r="H99" s="23"/>
      <c r="I99" s="23"/>
      <c r="J99" s="23"/>
    </row>
    <row r="100" spans="1:10" ht="15.75">
      <c r="A100" s="22" t="s">
        <v>331</v>
      </c>
      <c r="B100" s="22"/>
      <c r="C100" s="22"/>
      <c r="D100" s="23"/>
      <c r="E100" s="23"/>
      <c r="F100" s="23"/>
      <c r="G100" s="23"/>
      <c r="H100" s="23"/>
      <c r="I100" s="23"/>
      <c r="J100" s="23"/>
    </row>
    <row r="101" spans="1:10" ht="15.75">
      <c r="A101" s="4" t="s">
        <v>309</v>
      </c>
      <c r="C101" s="22" t="s">
        <v>332</v>
      </c>
      <c r="D101" s="23"/>
      <c r="E101" s="23"/>
      <c r="F101" s="23"/>
      <c r="G101" s="23"/>
      <c r="H101" s="23"/>
      <c r="I101" s="23"/>
      <c r="J101" s="23"/>
    </row>
    <row r="102" ht="15.75">
      <c r="A102" s="22" t="s">
        <v>333</v>
      </c>
    </row>
    <row r="103" spans="1:10" ht="16.5" thickBot="1">
      <c r="A103" s="10"/>
      <c r="B103" s="10"/>
      <c r="C103" s="10"/>
      <c r="D103" s="11"/>
      <c r="E103" s="11"/>
      <c r="F103" s="11"/>
      <c r="G103" s="11"/>
      <c r="H103" s="11"/>
      <c r="I103" s="11"/>
      <c r="J103" s="11"/>
    </row>
    <row r="104" spans="1:10" ht="16.5" thickBot="1">
      <c r="A104" s="12"/>
      <c r="B104" s="12"/>
      <c r="C104" s="12"/>
      <c r="D104" s="13"/>
      <c r="E104" s="13"/>
      <c r="F104" s="13"/>
      <c r="G104" s="13"/>
      <c r="H104" s="13"/>
      <c r="I104" s="13"/>
      <c r="J104" s="13"/>
    </row>
    <row r="105" spans="1:10" ht="16.5" thickBot="1">
      <c r="A105" s="12"/>
      <c r="B105" s="12"/>
      <c r="C105" s="12"/>
      <c r="D105" s="13"/>
      <c r="E105" s="13"/>
      <c r="F105" s="13"/>
      <c r="G105" s="13"/>
      <c r="H105" s="13"/>
      <c r="I105" s="13"/>
      <c r="J105" s="13"/>
    </row>
    <row r="107" spans="1:10" ht="15.75">
      <c r="A107" s="101" t="s">
        <v>334</v>
      </c>
      <c r="B107" s="101"/>
      <c r="C107" s="101"/>
      <c r="D107" s="101"/>
      <c r="E107" s="101"/>
      <c r="F107" s="101"/>
      <c r="G107" s="101"/>
      <c r="H107" s="101"/>
      <c r="I107" s="101"/>
      <c r="J107" s="101"/>
    </row>
    <row r="108" spans="1:10" ht="15.75">
      <c r="A108" s="4" t="s">
        <v>309</v>
      </c>
      <c r="C108" s="22" t="s">
        <v>335</v>
      </c>
      <c r="D108" s="23"/>
      <c r="E108" s="23"/>
      <c r="F108" s="23"/>
      <c r="G108" s="23"/>
      <c r="H108" s="23"/>
      <c r="I108" s="23"/>
      <c r="J108" s="23"/>
    </row>
    <row r="109" spans="1:10" ht="15.75">
      <c r="A109" s="22" t="s">
        <v>336</v>
      </c>
      <c r="B109" s="22"/>
      <c r="C109" s="22"/>
      <c r="D109" s="23"/>
      <c r="E109" s="23"/>
      <c r="F109" s="23"/>
      <c r="G109" s="23"/>
      <c r="H109" s="23"/>
      <c r="I109" s="23"/>
      <c r="J109" s="23"/>
    </row>
    <row r="110" spans="1:10" ht="15.75">
      <c r="A110" s="22" t="s">
        <v>337</v>
      </c>
      <c r="B110" s="22"/>
      <c r="C110" s="22"/>
      <c r="D110" s="23"/>
      <c r="E110" s="23"/>
      <c r="F110" s="23"/>
      <c r="G110" s="23"/>
      <c r="H110" s="23"/>
      <c r="I110" s="23"/>
      <c r="J110" s="23"/>
    </row>
    <row r="111" spans="1:10" ht="16.5" thickBot="1">
      <c r="A111" s="10"/>
      <c r="B111" s="10"/>
      <c r="C111" s="10"/>
      <c r="D111" s="11"/>
      <c r="E111" s="11"/>
      <c r="F111" s="11"/>
      <c r="G111" s="11"/>
      <c r="H111" s="11"/>
      <c r="I111" s="11"/>
      <c r="J111" s="11"/>
    </row>
    <row r="112" spans="1:10" ht="16.5" thickBot="1">
      <c r="A112" s="12"/>
      <c r="B112" s="12"/>
      <c r="C112" s="12"/>
      <c r="D112" s="13"/>
      <c r="E112" s="13"/>
      <c r="F112" s="13"/>
      <c r="G112" s="13"/>
      <c r="H112" s="13"/>
      <c r="I112" s="13"/>
      <c r="J112" s="13"/>
    </row>
    <row r="113" spans="1:10" ht="16.5" thickBot="1">
      <c r="A113" s="12"/>
      <c r="B113" s="12"/>
      <c r="C113" s="12"/>
      <c r="D113" s="13"/>
      <c r="E113" s="13"/>
      <c r="F113" s="13"/>
      <c r="G113" s="13"/>
      <c r="H113" s="13"/>
      <c r="I113" s="13"/>
      <c r="J113" s="13"/>
    </row>
    <row r="115" spans="1:10" ht="15.75">
      <c r="A115" s="102" t="s">
        <v>338</v>
      </c>
      <c r="B115" s="102"/>
      <c r="C115" s="102"/>
      <c r="D115" s="102"/>
      <c r="E115" s="102"/>
      <c r="F115" s="102"/>
      <c r="G115" s="102"/>
      <c r="H115" s="102"/>
      <c r="I115" s="102"/>
      <c r="J115" s="102"/>
    </row>
    <row r="117" spans="1:10" ht="15.75">
      <c r="A117" s="15" t="s">
        <v>277</v>
      </c>
      <c r="B117" s="95" t="s">
        <v>295</v>
      </c>
      <c r="C117" s="96"/>
      <c r="D117" s="97"/>
      <c r="E117" s="92" t="s">
        <v>279</v>
      </c>
      <c r="F117" s="93"/>
      <c r="G117" s="94"/>
      <c r="H117" s="92" t="s">
        <v>296</v>
      </c>
      <c r="I117" s="93"/>
      <c r="J117" s="94"/>
    </row>
    <row r="118" spans="1:10" ht="15.75">
      <c r="A118" s="15">
        <v>1</v>
      </c>
      <c r="B118" s="98" t="s">
        <v>339</v>
      </c>
      <c r="C118" s="99"/>
      <c r="D118" s="100"/>
      <c r="E118" s="92"/>
      <c r="F118" s="93"/>
      <c r="G118" s="94"/>
      <c r="H118" s="92">
        <v>57953488.31</v>
      </c>
      <c r="I118" s="93"/>
      <c r="J118" s="94"/>
    </row>
    <row r="119" spans="1:10" ht="15.75">
      <c r="A119" s="15">
        <v>2</v>
      </c>
      <c r="B119" s="98" t="s">
        <v>340</v>
      </c>
      <c r="C119" s="99"/>
      <c r="D119" s="100"/>
      <c r="E119" s="92"/>
      <c r="F119" s="93"/>
      <c r="G119" s="94"/>
      <c r="H119" s="92"/>
      <c r="I119" s="93"/>
      <c r="J119" s="94"/>
    </row>
    <row r="120" spans="1:10" ht="15.75">
      <c r="A120" s="15">
        <v>3</v>
      </c>
      <c r="B120" s="89" t="s">
        <v>341</v>
      </c>
      <c r="C120" s="90"/>
      <c r="D120" s="91"/>
      <c r="E120" s="92"/>
      <c r="F120" s="93"/>
      <c r="G120" s="94"/>
      <c r="H120" s="92"/>
      <c r="I120" s="93"/>
      <c r="J120" s="94"/>
    </row>
    <row r="121" spans="1:10" ht="15.75">
      <c r="A121" s="15"/>
      <c r="B121" s="95" t="s">
        <v>301</v>
      </c>
      <c r="C121" s="96"/>
      <c r="D121" s="97"/>
      <c r="E121" s="92">
        <f>SUM(E118:G120)</f>
        <v>0</v>
      </c>
      <c r="F121" s="93"/>
      <c r="G121" s="94"/>
      <c r="H121" s="92">
        <f>SUM(H118:J120)</f>
        <v>57953488.31</v>
      </c>
      <c r="I121" s="93"/>
      <c r="J121" s="94"/>
    </row>
  </sheetData>
  <sheetProtection/>
  <mergeCells count="131">
    <mergeCell ref="A2:J2"/>
    <mergeCell ref="A4:D4"/>
    <mergeCell ref="A25:J25"/>
    <mergeCell ref="A28:J28"/>
    <mergeCell ref="A31:J31"/>
    <mergeCell ref="B33:D33"/>
    <mergeCell ref="E33:G33"/>
    <mergeCell ref="H33:J33"/>
    <mergeCell ref="B34:D34"/>
    <mergeCell ref="E34:G34"/>
    <mergeCell ref="H34:J34"/>
    <mergeCell ref="B35:D35"/>
    <mergeCell ref="E35:G35"/>
    <mergeCell ref="H35:J35"/>
    <mergeCell ref="B36:D36"/>
    <mergeCell ref="E36:G36"/>
    <mergeCell ref="H36:J36"/>
    <mergeCell ref="B37:D37"/>
    <mergeCell ref="E37:G37"/>
    <mergeCell ref="H37:J37"/>
    <mergeCell ref="A43:J43"/>
    <mergeCell ref="B45:C45"/>
    <mergeCell ref="D45:F45"/>
    <mergeCell ref="H45:J45"/>
    <mergeCell ref="B46:C46"/>
    <mergeCell ref="D46:F46"/>
    <mergeCell ref="H46:J46"/>
    <mergeCell ref="B47:C47"/>
    <mergeCell ref="D47:F47"/>
    <mergeCell ref="H47:J47"/>
    <mergeCell ref="B48:C48"/>
    <mergeCell ref="D48:F48"/>
    <mergeCell ref="H48:J48"/>
    <mergeCell ref="B49:C49"/>
    <mergeCell ref="D49:F49"/>
    <mergeCell ref="H49:J49"/>
    <mergeCell ref="B50:C50"/>
    <mergeCell ref="D50:F50"/>
    <mergeCell ref="H50:J50"/>
    <mergeCell ref="B51:C51"/>
    <mergeCell ref="D51:F51"/>
    <mergeCell ref="H51:J51"/>
    <mergeCell ref="B54:D54"/>
    <mergeCell ref="E54:G54"/>
    <mergeCell ref="H54:J54"/>
    <mergeCell ref="B55:D55"/>
    <mergeCell ref="E55:G55"/>
    <mergeCell ref="H55:J55"/>
    <mergeCell ref="B56:D56"/>
    <mergeCell ref="E56:G56"/>
    <mergeCell ref="H56:J56"/>
    <mergeCell ref="B57:D57"/>
    <mergeCell ref="E57:G57"/>
    <mergeCell ref="H57:J57"/>
    <mergeCell ref="B58:D58"/>
    <mergeCell ref="E58:G58"/>
    <mergeCell ref="H58:J58"/>
    <mergeCell ref="B59:D59"/>
    <mergeCell ref="E59:G59"/>
    <mergeCell ref="H59:J59"/>
    <mergeCell ref="B62:D62"/>
    <mergeCell ref="E62:G62"/>
    <mergeCell ref="H62:J62"/>
    <mergeCell ref="B63:D63"/>
    <mergeCell ref="E63:G63"/>
    <mergeCell ref="H63:J63"/>
    <mergeCell ref="B64:D64"/>
    <mergeCell ref="E64:G64"/>
    <mergeCell ref="H64:J64"/>
    <mergeCell ref="B65:D65"/>
    <mergeCell ref="E65:G65"/>
    <mergeCell ref="H65:J65"/>
    <mergeCell ref="B66:D66"/>
    <mergeCell ref="E66:G66"/>
    <mergeCell ref="H66:J66"/>
    <mergeCell ref="B67:D67"/>
    <mergeCell ref="E67:G67"/>
    <mergeCell ref="H67:J67"/>
    <mergeCell ref="B68:D68"/>
    <mergeCell ref="E68:G68"/>
    <mergeCell ref="H68:J68"/>
    <mergeCell ref="B69:D69"/>
    <mergeCell ref="E69:G69"/>
    <mergeCell ref="H69:J69"/>
    <mergeCell ref="B70:D70"/>
    <mergeCell ref="E70:G70"/>
    <mergeCell ref="H70:J70"/>
    <mergeCell ref="A79:J79"/>
    <mergeCell ref="B81:D81"/>
    <mergeCell ref="E81:G81"/>
    <mergeCell ref="H81:J81"/>
    <mergeCell ref="B82:D82"/>
    <mergeCell ref="E82:G82"/>
    <mergeCell ref="H82:J82"/>
    <mergeCell ref="B83:D83"/>
    <mergeCell ref="E83:G83"/>
    <mergeCell ref="H83:J83"/>
    <mergeCell ref="B84:D84"/>
    <mergeCell ref="E84:G84"/>
    <mergeCell ref="H84:J84"/>
    <mergeCell ref="A86:J86"/>
    <mergeCell ref="A88:A89"/>
    <mergeCell ref="B88:C89"/>
    <mergeCell ref="D88:I88"/>
    <mergeCell ref="J88:J89"/>
    <mergeCell ref="B90:C90"/>
    <mergeCell ref="B91:C91"/>
    <mergeCell ref="B92:C92"/>
    <mergeCell ref="B93:C93"/>
    <mergeCell ref="B94:C94"/>
    <mergeCell ref="B95:C95"/>
    <mergeCell ref="B96:C96"/>
    <mergeCell ref="B97:C97"/>
    <mergeCell ref="B98:C98"/>
    <mergeCell ref="A107:J107"/>
    <mergeCell ref="A115:J115"/>
    <mergeCell ref="B117:D117"/>
    <mergeCell ref="E117:G117"/>
    <mergeCell ref="H117:J117"/>
    <mergeCell ref="B118:D118"/>
    <mergeCell ref="E118:G118"/>
    <mergeCell ref="H118:J118"/>
    <mergeCell ref="B119:D119"/>
    <mergeCell ref="E119:G119"/>
    <mergeCell ref="H119:J119"/>
    <mergeCell ref="B120:D120"/>
    <mergeCell ref="E120:G120"/>
    <mergeCell ref="H120:J120"/>
    <mergeCell ref="B121:D121"/>
    <mergeCell ref="E121:G121"/>
    <mergeCell ref="H121:J121"/>
  </mergeCells>
  <printOptions/>
  <pageMargins left="0.43" right="0.46" top="0.51" bottom="0.75" header="0.3" footer="0.3"/>
  <pageSetup fitToHeight="0" fitToWidth="1"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E22" sqref="E22"/>
    </sheetView>
  </sheetViews>
  <sheetFormatPr defaultColWidth="9.140625" defaultRowHeight="15"/>
  <cols>
    <col min="1" max="1" width="3.00390625" style="27" customWidth="1"/>
    <col min="2" max="2" width="35.57421875" style="27" customWidth="1"/>
    <col min="3" max="3" width="9.140625" style="37" customWidth="1"/>
    <col min="4" max="4" width="15.00390625" style="37" bestFit="1" customWidth="1"/>
    <col min="5" max="5" width="16.57421875" style="37" customWidth="1"/>
    <col min="6" max="6" width="14.00390625" style="37" bestFit="1" customWidth="1"/>
    <col min="7" max="7" width="20.57421875" style="37" customWidth="1"/>
    <col min="8" max="8" width="17.140625" style="37" customWidth="1"/>
    <col min="9" max="9" width="15.57421875" style="37" customWidth="1"/>
    <col min="10" max="10" width="19.28125" style="37" customWidth="1"/>
    <col min="11" max="11" width="16.28125" style="27" customWidth="1"/>
    <col min="12" max="16384" width="9.140625" style="27" customWidth="1"/>
  </cols>
  <sheetData>
    <row r="1" spans="1:10" ht="15">
      <c r="A1" s="126" t="s">
        <v>342</v>
      </c>
      <c r="B1" s="126"/>
      <c r="C1" s="126"/>
      <c r="D1" s="126"/>
      <c r="E1" s="126"/>
      <c r="F1" s="126"/>
      <c r="G1" s="126"/>
      <c r="H1" s="126"/>
      <c r="I1" s="126"/>
      <c r="J1" s="126"/>
    </row>
    <row r="2" spans="1:10" ht="45">
      <c r="A2" s="28" t="s">
        <v>277</v>
      </c>
      <c r="B2" s="28" t="s">
        <v>5</v>
      </c>
      <c r="C2" s="29" t="s">
        <v>343</v>
      </c>
      <c r="D2" s="29" t="s">
        <v>344</v>
      </c>
      <c r="E2" s="29" t="s">
        <v>345</v>
      </c>
      <c r="F2" s="29" t="s">
        <v>346</v>
      </c>
      <c r="G2" s="29" t="s">
        <v>347</v>
      </c>
      <c r="H2" s="29" t="s">
        <v>348</v>
      </c>
      <c r="I2" s="29" t="s">
        <v>349</v>
      </c>
      <c r="J2" s="29" t="s">
        <v>301</v>
      </c>
    </row>
    <row r="3" spans="1:10" ht="15">
      <c r="A3" s="30" t="s">
        <v>350</v>
      </c>
      <c r="B3" s="31" t="s">
        <v>351</v>
      </c>
      <c r="C3" s="32"/>
      <c r="D3" s="32"/>
      <c r="E3" s="32"/>
      <c r="F3" s="32"/>
      <c r="G3" s="32"/>
      <c r="H3" s="32"/>
      <c r="I3" s="32"/>
      <c r="J3" s="32"/>
    </row>
    <row r="4" spans="1:10" ht="15">
      <c r="A4" s="28" t="s">
        <v>352</v>
      </c>
      <c r="B4" s="28" t="s">
        <v>289</v>
      </c>
      <c r="C4" s="33"/>
      <c r="D4" s="33">
        <v>475000000</v>
      </c>
      <c r="E4" s="33">
        <v>18963468.49</v>
      </c>
      <c r="F4" s="33">
        <v>14300000</v>
      </c>
      <c r="G4" s="34">
        <v>16777865.18</v>
      </c>
      <c r="H4" s="33">
        <v>2885500</v>
      </c>
      <c r="I4" s="33"/>
      <c r="J4" s="33">
        <f>SUM(C4:I4)</f>
        <v>527926833.67</v>
      </c>
    </row>
    <row r="5" spans="1:10" ht="15">
      <c r="A5" s="28" t="s">
        <v>353</v>
      </c>
      <c r="B5" s="28" t="s">
        <v>354</v>
      </c>
      <c r="C5" s="33">
        <f>SUM(C6:C9)</f>
        <v>0</v>
      </c>
      <c r="D5" s="33">
        <f aca="true" t="shared" si="0" ref="D5:J5">SUM(D6:D9)</f>
        <v>0</v>
      </c>
      <c r="E5" s="33">
        <f t="shared" si="0"/>
        <v>0</v>
      </c>
      <c r="F5" s="33">
        <f t="shared" si="0"/>
        <v>0</v>
      </c>
      <c r="G5" s="33">
        <f t="shared" si="0"/>
        <v>0</v>
      </c>
      <c r="H5" s="33">
        <f t="shared" si="0"/>
        <v>0</v>
      </c>
      <c r="I5" s="33">
        <f t="shared" si="0"/>
        <v>0</v>
      </c>
      <c r="J5" s="33">
        <f t="shared" si="0"/>
        <v>0</v>
      </c>
    </row>
    <row r="6" spans="1:10" ht="15">
      <c r="A6" s="127"/>
      <c r="B6" s="28" t="s">
        <v>355</v>
      </c>
      <c r="C6" s="33"/>
      <c r="D6" s="33"/>
      <c r="E6" s="33"/>
      <c r="F6" s="33"/>
      <c r="G6" s="33"/>
      <c r="H6" s="33"/>
      <c r="I6" s="33"/>
      <c r="J6" s="33">
        <f aca="true" t="shared" si="1" ref="J6:J15">SUM(C6:I6)</f>
        <v>0</v>
      </c>
    </row>
    <row r="7" spans="1:10" ht="15">
      <c r="A7" s="128"/>
      <c r="B7" s="28" t="s">
        <v>356</v>
      </c>
      <c r="C7" s="33"/>
      <c r="D7" s="33"/>
      <c r="E7" s="33"/>
      <c r="F7" s="33"/>
      <c r="G7" s="33"/>
      <c r="H7" s="33"/>
      <c r="I7" s="33"/>
      <c r="J7" s="33">
        <f t="shared" si="1"/>
        <v>0</v>
      </c>
    </row>
    <row r="8" spans="1:10" ht="15">
      <c r="A8" s="128"/>
      <c r="B8" s="28" t="s">
        <v>357</v>
      </c>
      <c r="C8" s="33"/>
      <c r="D8" s="33"/>
      <c r="E8" s="33"/>
      <c r="F8" s="33"/>
      <c r="G8" s="33"/>
      <c r="H8" s="33"/>
      <c r="I8" s="33"/>
      <c r="J8" s="33">
        <f t="shared" si="1"/>
        <v>0</v>
      </c>
    </row>
    <row r="9" spans="1:10" ht="15">
      <c r="A9" s="129"/>
      <c r="B9" s="28" t="s">
        <v>358</v>
      </c>
      <c r="C9" s="33"/>
      <c r="D9" s="33"/>
      <c r="E9" s="33"/>
      <c r="F9" s="33"/>
      <c r="G9" s="33"/>
      <c r="H9" s="33"/>
      <c r="I9" s="33"/>
      <c r="J9" s="33">
        <f t="shared" si="1"/>
        <v>0</v>
      </c>
    </row>
    <row r="10" spans="1:10" ht="15">
      <c r="A10" s="28" t="s">
        <v>359</v>
      </c>
      <c r="B10" s="28" t="s">
        <v>360</v>
      </c>
      <c r="C10" s="33">
        <f>SUM(C11:C15)</f>
        <v>0</v>
      </c>
      <c r="D10" s="33">
        <f aca="true" t="shared" si="2" ref="D10:J10">SUM(D11:D15)</f>
        <v>0</v>
      </c>
      <c r="E10" s="33">
        <f t="shared" si="2"/>
        <v>0</v>
      </c>
      <c r="F10" s="33">
        <f t="shared" si="2"/>
        <v>0</v>
      </c>
      <c r="G10" s="33">
        <f t="shared" si="2"/>
        <v>0</v>
      </c>
      <c r="H10" s="33">
        <f t="shared" si="2"/>
        <v>0</v>
      </c>
      <c r="I10" s="33">
        <f t="shared" si="2"/>
        <v>0</v>
      </c>
      <c r="J10" s="33">
        <f t="shared" si="2"/>
        <v>0</v>
      </c>
    </row>
    <row r="11" spans="1:10" ht="15">
      <c r="A11" s="127"/>
      <c r="B11" s="28" t="s">
        <v>361</v>
      </c>
      <c r="C11" s="33"/>
      <c r="D11" s="33"/>
      <c r="E11" s="33"/>
      <c r="F11" s="33"/>
      <c r="G11" s="33"/>
      <c r="H11" s="33"/>
      <c r="I11" s="33"/>
      <c r="J11" s="33">
        <f t="shared" si="1"/>
        <v>0</v>
      </c>
    </row>
    <row r="12" spans="1:10" ht="15">
      <c r="A12" s="128"/>
      <c r="B12" s="28" t="s">
        <v>362</v>
      </c>
      <c r="C12" s="33"/>
      <c r="D12" s="33"/>
      <c r="E12" s="33"/>
      <c r="F12" s="33"/>
      <c r="G12" s="33"/>
      <c r="H12" s="33"/>
      <c r="I12" s="33"/>
      <c r="J12" s="33">
        <f t="shared" si="1"/>
        <v>0</v>
      </c>
    </row>
    <row r="13" spans="1:10" ht="15">
      <c r="A13" s="128"/>
      <c r="B13" s="28" t="s">
        <v>363</v>
      </c>
      <c r="C13" s="33"/>
      <c r="D13" s="33"/>
      <c r="E13" s="33"/>
      <c r="F13" s="33"/>
      <c r="G13" s="33"/>
      <c r="H13" s="33"/>
      <c r="I13" s="33"/>
      <c r="J13" s="33">
        <f t="shared" si="1"/>
        <v>0</v>
      </c>
    </row>
    <row r="14" spans="1:10" ht="15">
      <c r="A14" s="28" t="s">
        <v>364</v>
      </c>
      <c r="B14" s="28" t="s">
        <v>365</v>
      </c>
      <c r="C14" s="33"/>
      <c r="D14" s="33"/>
      <c r="E14" s="33"/>
      <c r="F14" s="33"/>
      <c r="G14" s="33"/>
      <c r="H14" s="35"/>
      <c r="I14" s="33"/>
      <c r="J14" s="33">
        <f t="shared" si="1"/>
        <v>0</v>
      </c>
    </row>
    <row r="15" spans="1:10" ht="15">
      <c r="A15" s="28" t="s">
        <v>366</v>
      </c>
      <c r="B15" s="28" t="s">
        <v>367</v>
      </c>
      <c r="C15" s="33"/>
      <c r="D15" s="33"/>
      <c r="E15" s="33"/>
      <c r="F15" s="33"/>
      <c r="G15" s="35"/>
      <c r="H15" s="33"/>
      <c r="I15" s="33"/>
      <c r="J15" s="33">
        <f t="shared" si="1"/>
        <v>0</v>
      </c>
    </row>
    <row r="16" spans="1:10" ht="15">
      <c r="A16" s="28" t="s">
        <v>368</v>
      </c>
      <c r="B16" s="28" t="s">
        <v>280</v>
      </c>
      <c r="C16" s="33">
        <f>+C4+C5-C10</f>
        <v>0</v>
      </c>
      <c r="D16" s="33">
        <f aca="true" t="shared" si="3" ref="D16:J16">+D4+D5-D10</f>
        <v>475000000</v>
      </c>
      <c r="E16" s="33">
        <f t="shared" si="3"/>
        <v>18963468.49</v>
      </c>
      <c r="F16" s="33">
        <f t="shared" si="3"/>
        <v>14300000</v>
      </c>
      <c r="G16" s="33">
        <f t="shared" si="3"/>
        <v>16777865.18</v>
      </c>
      <c r="H16" s="33">
        <f t="shared" si="3"/>
        <v>2885500</v>
      </c>
      <c r="I16" s="33">
        <f t="shared" si="3"/>
        <v>0</v>
      </c>
      <c r="J16" s="33">
        <f t="shared" si="3"/>
        <v>527926833.67</v>
      </c>
    </row>
    <row r="17" spans="1:10" ht="15">
      <c r="A17" s="30" t="s">
        <v>369</v>
      </c>
      <c r="B17" s="31" t="s">
        <v>370</v>
      </c>
      <c r="C17" s="32"/>
      <c r="D17" s="32"/>
      <c r="E17" s="32"/>
      <c r="F17" s="32"/>
      <c r="G17" s="32"/>
      <c r="H17" s="32"/>
      <c r="I17" s="32"/>
      <c r="J17" s="32"/>
    </row>
    <row r="18" spans="1:10" ht="15">
      <c r="A18" s="28" t="s">
        <v>371</v>
      </c>
      <c r="B18" s="28" t="s">
        <v>289</v>
      </c>
      <c r="C18" s="33"/>
      <c r="D18" s="33">
        <v>235290077.99</v>
      </c>
      <c r="E18" s="33">
        <v>11463468.49</v>
      </c>
      <c r="F18" s="33">
        <v>9771666.67</v>
      </c>
      <c r="G18" s="34">
        <v>16588357.76</v>
      </c>
      <c r="H18" s="33">
        <v>2199260.42</v>
      </c>
      <c r="I18" s="33"/>
      <c r="J18" s="33">
        <f aca="true" t="shared" si="4" ref="J18:J26">+C18+D18+E18+F18+G18+H18+I18</f>
        <v>275312831.33000004</v>
      </c>
    </row>
    <row r="19" spans="1:10" ht="15">
      <c r="A19" s="28" t="s">
        <v>372</v>
      </c>
      <c r="B19" s="28" t="s">
        <v>354</v>
      </c>
      <c r="C19" s="33">
        <f>SUM(C20:C22)</f>
        <v>0</v>
      </c>
      <c r="D19" s="33">
        <f aca="true" t="shared" si="5" ref="D19:J19">SUM(D20:D22)</f>
        <v>0</v>
      </c>
      <c r="E19" s="33">
        <f t="shared" si="5"/>
        <v>0</v>
      </c>
      <c r="F19" s="33">
        <f t="shared" si="5"/>
        <v>0</v>
      </c>
      <c r="G19" s="33">
        <f t="shared" si="5"/>
        <v>0</v>
      </c>
      <c r="H19" s="33">
        <f t="shared" si="5"/>
        <v>0</v>
      </c>
      <c r="I19" s="33">
        <f t="shared" si="5"/>
        <v>0</v>
      </c>
      <c r="J19" s="33">
        <f t="shared" si="5"/>
        <v>0</v>
      </c>
    </row>
    <row r="20" spans="1:10" ht="15">
      <c r="A20" s="127"/>
      <c r="B20" s="28" t="s">
        <v>373</v>
      </c>
      <c r="C20" s="33"/>
      <c r="D20" s="33"/>
      <c r="E20" s="36"/>
      <c r="F20" s="33"/>
      <c r="G20" s="36"/>
      <c r="H20" s="36"/>
      <c r="I20" s="33"/>
      <c r="J20" s="33">
        <f t="shared" si="4"/>
        <v>0</v>
      </c>
    </row>
    <row r="21" spans="1:10" ht="15">
      <c r="A21" s="128"/>
      <c r="B21" s="28" t="s">
        <v>374</v>
      </c>
      <c r="C21" s="33"/>
      <c r="D21" s="33"/>
      <c r="E21" s="33"/>
      <c r="F21" s="33"/>
      <c r="G21" s="33"/>
      <c r="H21" s="33"/>
      <c r="I21" s="33"/>
      <c r="J21" s="33">
        <f t="shared" si="4"/>
        <v>0</v>
      </c>
    </row>
    <row r="22" spans="1:10" ht="15">
      <c r="A22" s="129"/>
      <c r="B22" s="28" t="s">
        <v>375</v>
      </c>
      <c r="C22" s="33"/>
      <c r="D22" s="33"/>
      <c r="E22" s="33"/>
      <c r="F22" s="33"/>
      <c r="G22" s="33"/>
      <c r="H22" s="33"/>
      <c r="I22" s="33"/>
      <c r="J22" s="33">
        <f t="shared" si="4"/>
        <v>0</v>
      </c>
    </row>
    <row r="23" spans="1:10" ht="15">
      <c r="A23" s="28" t="s">
        <v>376</v>
      </c>
      <c r="B23" s="28" t="s">
        <v>377</v>
      </c>
      <c r="C23" s="33">
        <f>SUM(C24:C26)</f>
        <v>0</v>
      </c>
      <c r="D23" s="33">
        <f aca="true" t="shared" si="6" ref="D23:J23">SUM(D24:D26)</f>
        <v>0</v>
      </c>
      <c r="E23" s="33">
        <f t="shared" si="6"/>
        <v>0</v>
      </c>
      <c r="F23" s="33">
        <f t="shared" si="6"/>
        <v>0</v>
      </c>
      <c r="G23" s="33">
        <f t="shared" si="6"/>
        <v>0</v>
      </c>
      <c r="H23" s="33">
        <f t="shared" si="6"/>
        <v>0</v>
      </c>
      <c r="I23" s="33">
        <f t="shared" si="6"/>
        <v>0</v>
      </c>
      <c r="J23" s="33">
        <f t="shared" si="6"/>
        <v>0</v>
      </c>
    </row>
    <row r="24" spans="1:10" ht="15">
      <c r="A24" s="127"/>
      <c r="B24" s="28" t="s">
        <v>378</v>
      </c>
      <c r="C24" s="33"/>
      <c r="D24" s="33"/>
      <c r="E24" s="33"/>
      <c r="F24" s="33"/>
      <c r="G24" s="33"/>
      <c r="H24" s="33"/>
      <c r="I24" s="33"/>
      <c r="J24" s="33">
        <f t="shared" si="4"/>
        <v>0</v>
      </c>
    </row>
    <row r="25" spans="1:10" ht="15">
      <c r="A25" s="128"/>
      <c r="B25" s="28" t="s">
        <v>379</v>
      </c>
      <c r="C25" s="33"/>
      <c r="D25" s="33"/>
      <c r="E25" s="33"/>
      <c r="F25" s="33"/>
      <c r="G25" s="33"/>
      <c r="H25" s="33"/>
      <c r="I25" s="33"/>
      <c r="J25" s="33">
        <f t="shared" si="4"/>
        <v>0</v>
      </c>
    </row>
    <row r="26" spans="1:10" ht="15">
      <c r="A26" s="129"/>
      <c r="B26" s="28" t="s">
        <v>380</v>
      </c>
      <c r="C26" s="33"/>
      <c r="D26" s="33"/>
      <c r="E26" s="33"/>
      <c r="F26" s="33"/>
      <c r="G26" s="33"/>
      <c r="H26" s="33"/>
      <c r="I26" s="33"/>
      <c r="J26" s="33">
        <f t="shared" si="4"/>
        <v>0</v>
      </c>
    </row>
    <row r="27" spans="1:10" ht="15">
      <c r="A27" s="28" t="s">
        <v>381</v>
      </c>
      <c r="B27" s="28" t="s">
        <v>280</v>
      </c>
      <c r="C27" s="33">
        <f>+C18+C19-C23</f>
        <v>0</v>
      </c>
      <c r="D27" s="33">
        <f aca="true" t="shared" si="7" ref="D27:J27">+D18+D19-D23</f>
        <v>235290077.99</v>
      </c>
      <c r="E27" s="33">
        <f t="shared" si="7"/>
        <v>11463468.49</v>
      </c>
      <c r="F27" s="33">
        <f t="shared" si="7"/>
        <v>9771666.67</v>
      </c>
      <c r="G27" s="33">
        <f t="shared" si="7"/>
        <v>16588357.76</v>
      </c>
      <c r="H27" s="33">
        <f t="shared" si="7"/>
        <v>2199260.42</v>
      </c>
      <c r="I27" s="33">
        <f t="shared" si="7"/>
        <v>0</v>
      </c>
      <c r="J27" s="33">
        <f t="shared" si="7"/>
        <v>275312831.33000004</v>
      </c>
    </row>
    <row r="28" spans="1:10" ht="15">
      <c r="A28" s="31" t="s">
        <v>382</v>
      </c>
      <c r="B28" s="31" t="s">
        <v>383</v>
      </c>
      <c r="C28" s="32"/>
      <c r="D28" s="32"/>
      <c r="E28" s="32"/>
      <c r="F28" s="32"/>
      <c r="G28" s="32"/>
      <c r="H28" s="32"/>
      <c r="I28" s="32"/>
      <c r="J28" s="32"/>
    </row>
    <row r="29" spans="1:10" ht="15">
      <c r="A29" s="28" t="s">
        <v>384</v>
      </c>
      <c r="B29" s="28" t="s">
        <v>385</v>
      </c>
      <c r="C29" s="33">
        <f>+C4-C18</f>
        <v>0</v>
      </c>
      <c r="D29" s="33">
        <f aca="true" t="shared" si="8" ref="D29:J29">+D4-D18</f>
        <v>239709922.01</v>
      </c>
      <c r="E29" s="33">
        <f t="shared" si="8"/>
        <v>7499999.999999998</v>
      </c>
      <c r="F29" s="33">
        <f t="shared" si="8"/>
        <v>4528333.33</v>
      </c>
      <c r="G29" s="33">
        <f t="shared" si="8"/>
        <v>189507.41999999993</v>
      </c>
      <c r="H29" s="33">
        <f t="shared" si="8"/>
        <v>686239.5800000001</v>
      </c>
      <c r="I29" s="33">
        <f t="shared" si="8"/>
        <v>0</v>
      </c>
      <c r="J29" s="33">
        <f t="shared" si="8"/>
        <v>252614002.33999997</v>
      </c>
    </row>
    <row r="30" spans="1:10" ht="15">
      <c r="A30" s="28" t="s">
        <v>386</v>
      </c>
      <c r="B30" s="28" t="s">
        <v>387</v>
      </c>
      <c r="C30" s="33">
        <f>+C16-C27</f>
        <v>0</v>
      </c>
      <c r="D30" s="33">
        <f aca="true" t="shared" si="9" ref="D30:J30">+D16-D27</f>
        <v>239709922.01</v>
      </c>
      <c r="E30" s="33">
        <f t="shared" si="9"/>
        <v>7499999.999999998</v>
      </c>
      <c r="F30" s="33">
        <f t="shared" si="9"/>
        <v>4528333.33</v>
      </c>
      <c r="G30" s="33">
        <f t="shared" si="9"/>
        <v>189507.41999999993</v>
      </c>
      <c r="H30" s="33">
        <f t="shared" si="9"/>
        <v>686239.5800000001</v>
      </c>
      <c r="I30" s="33">
        <f t="shared" si="9"/>
        <v>0</v>
      </c>
      <c r="J30" s="33">
        <f t="shared" si="9"/>
        <v>252614002.33999997</v>
      </c>
    </row>
    <row r="31" spans="1:10" ht="33.75" customHeight="1">
      <c r="A31" s="130" t="s">
        <v>388</v>
      </c>
      <c r="B31" s="130"/>
      <c r="C31" s="130"/>
      <c r="D31" s="130"/>
      <c r="E31" s="130"/>
      <c r="F31" s="130"/>
      <c r="G31" s="130"/>
      <c r="H31" s="130"/>
      <c r="I31" s="130"/>
      <c r="J31" s="130"/>
    </row>
    <row r="35" spans="1:10" ht="15">
      <c r="A35" s="126" t="s">
        <v>389</v>
      </c>
      <c r="B35" s="126"/>
      <c r="C35" s="126"/>
      <c r="D35" s="126"/>
      <c r="E35" s="126"/>
      <c r="F35" s="126"/>
      <c r="G35" s="126"/>
      <c r="H35" s="126"/>
      <c r="I35" s="126"/>
      <c r="J35" s="126"/>
    </row>
    <row r="36" spans="1:10" ht="60">
      <c r="A36" s="28" t="s">
        <v>277</v>
      </c>
      <c r="B36" s="28" t="s">
        <v>5</v>
      </c>
      <c r="C36" s="29" t="s">
        <v>390</v>
      </c>
      <c r="D36" s="29" t="s">
        <v>391</v>
      </c>
      <c r="E36" s="29" t="s">
        <v>392</v>
      </c>
      <c r="F36" s="29" t="s">
        <v>393</v>
      </c>
      <c r="G36" s="29" t="s">
        <v>394</v>
      </c>
      <c r="H36" s="29" t="s">
        <v>395</v>
      </c>
      <c r="I36" s="29" t="s">
        <v>396</v>
      </c>
      <c r="J36" s="29" t="s">
        <v>301</v>
      </c>
    </row>
    <row r="37" spans="1:10" ht="15">
      <c r="A37" s="30" t="s">
        <v>350</v>
      </c>
      <c r="B37" s="31" t="s">
        <v>397</v>
      </c>
      <c r="C37" s="32"/>
      <c r="D37" s="32"/>
      <c r="E37" s="32"/>
      <c r="F37" s="32"/>
      <c r="G37" s="32"/>
      <c r="H37" s="32"/>
      <c r="I37" s="32"/>
      <c r="J37" s="32"/>
    </row>
    <row r="38" spans="1:10" ht="15">
      <c r="A38" s="28" t="s">
        <v>352</v>
      </c>
      <c r="B38" s="28" t="s">
        <v>289</v>
      </c>
      <c r="C38" s="33"/>
      <c r="D38" s="33"/>
      <c r="E38" s="33"/>
      <c r="F38" s="33"/>
      <c r="G38" s="33"/>
      <c r="H38" s="33"/>
      <c r="I38" s="33">
        <v>156217257</v>
      </c>
      <c r="J38" s="33"/>
    </row>
    <row r="39" spans="1:10" ht="15">
      <c r="A39" s="28" t="s">
        <v>353</v>
      </c>
      <c r="B39" s="28" t="s">
        <v>354</v>
      </c>
      <c r="C39" s="33">
        <f>SUM(C40:C43)</f>
        <v>0</v>
      </c>
      <c r="D39" s="33">
        <f aca="true" t="shared" si="10" ref="D39:J39">SUM(D40:D43)</f>
        <v>0</v>
      </c>
      <c r="E39" s="33">
        <f t="shared" si="10"/>
        <v>0</v>
      </c>
      <c r="F39" s="33">
        <f t="shared" si="10"/>
        <v>0</v>
      </c>
      <c r="G39" s="33">
        <f t="shared" si="10"/>
        <v>0</v>
      </c>
      <c r="H39" s="33">
        <f t="shared" si="10"/>
        <v>0</v>
      </c>
      <c r="I39" s="33">
        <f t="shared" si="10"/>
        <v>0</v>
      </c>
      <c r="J39" s="33">
        <f t="shared" si="10"/>
        <v>0</v>
      </c>
    </row>
    <row r="40" spans="1:10" ht="15">
      <c r="A40" s="127"/>
      <c r="B40" s="28" t="s">
        <v>355</v>
      </c>
      <c r="C40" s="33"/>
      <c r="D40" s="33"/>
      <c r="E40" s="33"/>
      <c r="F40" s="33"/>
      <c r="G40" s="33"/>
      <c r="H40" s="33"/>
      <c r="I40" s="33"/>
      <c r="J40" s="33"/>
    </row>
    <row r="41" spans="1:10" ht="15">
      <c r="A41" s="128"/>
      <c r="B41" s="28" t="s">
        <v>356</v>
      </c>
      <c r="C41" s="33"/>
      <c r="D41" s="33"/>
      <c r="E41" s="33"/>
      <c r="F41" s="33"/>
      <c r="G41" s="33"/>
      <c r="H41" s="33"/>
      <c r="I41" s="33"/>
      <c r="J41" s="33"/>
    </row>
    <row r="42" spans="1:10" ht="15">
      <c r="A42" s="128"/>
      <c r="B42" s="28" t="s">
        <v>357</v>
      </c>
      <c r="C42" s="33"/>
      <c r="D42" s="33"/>
      <c r="E42" s="33"/>
      <c r="F42" s="33"/>
      <c r="G42" s="33"/>
      <c r="H42" s="33"/>
      <c r="I42" s="33"/>
      <c r="J42" s="33"/>
    </row>
    <row r="43" spans="1:10" ht="15">
      <c r="A43" s="129"/>
      <c r="B43" s="28" t="s">
        <v>358</v>
      </c>
      <c r="C43" s="33"/>
      <c r="D43" s="33"/>
      <c r="E43" s="33"/>
      <c r="F43" s="33"/>
      <c r="G43" s="33"/>
      <c r="H43" s="33"/>
      <c r="I43" s="33"/>
      <c r="J43" s="33"/>
    </row>
    <row r="44" spans="1:10" ht="15">
      <c r="A44" s="28" t="s">
        <v>359</v>
      </c>
      <c r="B44" s="28" t="s">
        <v>360</v>
      </c>
      <c r="C44" s="33">
        <f>SUM(C45:C49)</f>
        <v>0</v>
      </c>
      <c r="D44" s="33">
        <f aca="true" t="shared" si="11" ref="D44:J44">SUM(D45:D49)</f>
        <v>0</v>
      </c>
      <c r="E44" s="33">
        <f t="shared" si="11"/>
        <v>0</v>
      </c>
      <c r="F44" s="33">
        <f t="shared" si="11"/>
        <v>0</v>
      </c>
      <c r="G44" s="33">
        <f t="shared" si="11"/>
        <v>0</v>
      </c>
      <c r="H44" s="33">
        <f t="shared" si="11"/>
        <v>0</v>
      </c>
      <c r="I44" s="33">
        <f t="shared" si="11"/>
        <v>0</v>
      </c>
      <c r="J44" s="33">
        <f t="shared" si="11"/>
        <v>0</v>
      </c>
    </row>
    <row r="45" spans="1:10" ht="15">
      <c r="A45" s="127"/>
      <c r="B45" s="28" t="s">
        <v>361</v>
      </c>
      <c r="C45" s="33"/>
      <c r="D45" s="33"/>
      <c r="E45" s="33"/>
      <c r="F45" s="33"/>
      <c r="G45" s="33"/>
      <c r="H45" s="33"/>
      <c r="I45" s="33"/>
      <c r="J45" s="33"/>
    </row>
    <row r="46" spans="1:10" ht="15">
      <c r="A46" s="128"/>
      <c r="B46" s="28" t="s">
        <v>362</v>
      </c>
      <c r="C46" s="33"/>
      <c r="D46" s="33"/>
      <c r="E46" s="33"/>
      <c r="F46" s="33"/>
      <c r="G46" s="33"/>
      <c r="H46" s="33"/>
      <c r="I46" s="33"/>
      <c r="J46" s="33"/>
    </row>
    <row r="47" spans="1:10" ht="15">
      <c r="A47" s="128"/>
      <c r="B47" s="28" t="s">
        <v>363</v>
      </c>
      <c r="C47" s="33"/>
      <c r="D47" s="33"/>
      <c r="E47" s="33"/>
      <c r="F47" s="33"/>
      <c r="G47" s="33"/>
      <c r="H47" s="33"/>
      <c r="I47" s="33"/>
      <c r="J47" s="33"/>
    </row>
    <row r="48" spans="1:10" ht="15">
      <c r="A48" s="28" t="s">
        <v>364</v>
      </c>
      <c r="B48" s="28" t="s">
        <v>365</v>
      </c>
      <c r="C48" s="33"/>
      <c r="D48" s="33"/>
      <c r="E48" s="33"/>
      <c r="F48" s="33"/>
      <c r="G48" s="33"/>
      <c r="H48" s="33"/>
      <c r="I48" s="33"/>
      <c r="J48" s="33"/>
    </row>
    <row r="49" spans="1:10" ht="15">
      <c r="A49" s="28" t="s">
        <v>366</v>
      </c>
      <c r="B49" s="28" t="s">
        <v>367</v>
      </c>
      <c r="C49" s="33"/>
      <c r="D49" s="33"/>
      <c r="E49" s="33"/>
      <c r="F49" s="33"/>
      <c r="G49" s="33"/>
      <c r="H49" s="33"/>
      <c r="I49" s="33"/>
      <c r="J49" s="33"/>
    </row>
    <row r="50" spans="1:11" ht="15">
      <c r="A50" s="28" t="s">
        <v>368</v>
      </c>
      <c r="B50" s="28" t="s">
        <v>280</v>
      </c>
      <c r="C50" s="33">
        <f>+C38+C39-C44</f>
        <v>0</v>
      </c>
      <c r="D50" s="33">
        <f aca="true" t="shared" si="12" ref="D50:J50">+D38+D39-D44</f>
        <v>0</v>
      </c>
      <c r="E50" s="33">
        <f t="shared" si="12"/>
        <v>0</v>
      </c>
      <c r="F50" s="33">
        <f t="shared" si="12"/>
        <v>0</v>
      </c>
      <c r="G50" s="33">
        <f t="shared" si="12"/>
        <v>0</v>
      </c>
      <c r="H50" s="33">
        <f t="shared" si="12"/>
        <v>0</v>
      </c>
      <c r="I50" s="33">
        <f t="shared" si="12"/>
        <v>156217257</v>
      </c>
      <c r="J50" s="33">
        <f t="shared" si="12"/>
        <v>0</v>
      </c>
      <c r="K50" s="38"/>
    </row>
    <row r="51" spans="1:10" ht="15">
      <c r="A51" s="30" t="s">
        <v>369</v>
      </c>
      <c r="B51" s="31" t="s">
        <v>398</v>
      </c>
      <c r="C51" s="32"/>
      <c r="D51" s="32"/>
      <c r="E51" s="32"/>
      <c r="F51" s="32"/>
      <c r="G51" s="32"/>
      <c r="H51" s="32"/>
      <c r="I51" s="32"/>
      <c r="J51" s="32"/>
    </row>
    <row r="52" spans="1:10" ht="15">
      <c r="A52" s="28" t="s">
        <v>371</v>
      </c>
      <c r="B52" s="28" t="s">
        <v>289</v>
      </c>
      <c r="C52" s="33"/>
      <c r="D52" s="33"/>
      <c r="E52" s="33"/>
      <c r="F52" s="33"/>
      <c r="G52" s="33"/>
      <c r="H52" s="33"/>
      <c r="I52" s="33"/>
      <c r="J52" s="33"/>
    </row>
    <row r="53" spans="1:10" ht="15">
      <c r="A53" s="28" t="s">
        <v>372</v>
      </c>
      <c r="B53" s="28" t="s">
        <v>354</v>
      </c>
      <c r="C53" s="33">
        <f>SUM(C54:C56)</f>
        <v>0</v>
      </c>
      <c r="D53" s="33">
        <f aca="true" t="shared" si="13" ref="D53:J53">SUM(D54:D56)</f>
        <v>0</v>
      </c>
      <c r="E53" s="33">
        <f t="shared" si="13"/>
        <v>0</v>
      </c>
      <c r="F53" s="33">
        <f t="shared" si="13"/>
        <v>0</v>
      </c>
      <c r="G53" s="33">
        <f t="shared" si="13"/>
        <v>0</v>
      </c>
      <c r="H53" s="33">
        <f t="shared" si="13"/>
        <v>0</v>
      </c>
      <c r="I53" s="33">
        <f t="shared" si="13"/>
        <v>0</v>
      </c>
      <c r="J53" s="33">
        <f t="shared" si="13"/>
        <v>0</v>
      </c>
    </row>
    <row r="54" spans="1:10" ht="15">
      <c r="A54" s="127"/>
      <c r="B54" s="28" t="s">
        <v>373</v>
      </c>
      <c r="C54" s="33"/>
      <c r="D54" s="33"/>
      <c r="E54" s="33"/>
      <c r="F54" s="33"/>
      <c r="G54" s="33"/>
      <c r="H54" s="33"/>
      <c r="I54" s="33"/>
      <c r="J54" s="33"/>
    </row>
    <row r="55" spans="1:10" ht="15">
      <c r="A55" s="128"/>
      <c r="B55" s="28" t="s">
        <v>374</v>
      </c>
      <c r="C55" s="33"/>
      <c r="D55" s="33"/>
      <c r="E55" s="33"/>
      <c r="F55" s="33"/>
      <c r="G55" s="33"/>
      <c r="H55" s="33"/>
      <c r="I55" s="33"/>
      <c r="J55" s="33"/>
    </row>
    <row r="56" spans="1:10" ht="15">
      <c r="A56" s="129"/>
      <c r="B56" s="28" t="s">
        <v>375</v>
      </c>
      <c r="C56" s="33"/>
      <c r="D56" s="33"/>
      <c r="E56" s="33"/>
      <c r="F56" s="33"/>
      <c r="G56" s="33"/>
      <c r="H56" s="33"/>
      <c r="I56" s="33"/>
      <c r="J56" s="33"/>
    </row>
    <row r="57" spans="1:10" ht="15">
      <c r="A57" s="28" t="s">
        <v>376</v>
      </c>
      <c r="B57" s="28" t="s">
        <v>377</v>
      </c>
      <c r="C57" s="33">
        <f>SUM(C58:C60)</f>
        <v>0</v>
      </c>
      <c r="D57" s="33">
        <f aca="true" t="shared" si="14" ref="D57:J57">SUM(D58:D60)</f>
        <v>0</v>
      </c>
      <c r="E57" s="33">
        <f t="shared" si="14"/>
        <v>0</v>
      </c>
      <c r="F57" s="33">
        <f t="shared" si="14"/>
        <v>0</v>
      </c>
      <c r="G57" s="33">
        <f t="shared" si="14"/>
        <v>0</v>
      </c>
      <c r="H57" s="33">
        <f t="shared" si="14"/>
        <v>0</v>
      </c>
      <c r="I57" s="33">
        <f t="shared" si="14"/>
        <v>0</v>
      </c>
      <c r="J57" s="33">
        <f t="shared" si="14"/>
        <v>0</v>
      </c>
    </row>
    <row r="58" spans="1:10" ht="15">
      <c r="A58" s="127"/>
      <c r="B58" s="28" t="s">
        <v>399</v>
      </c>
      <c r="C58" s="33"/>
      <c r="D58" s="33"/>
      <c r="E58" s="33"/>
      <c r="F58" s="33"/>
      <c r="G58" s="33"/>
      <c r="H58" s="33"/>
      <c r="I58" s="33"/>
      <c r="J58" s="33"/>
    </row>
    <row r="59" spans="1:10" ht="15">
      <c r="A59" s="128"/>
      <c r="B59" s="28" t="s">
        <v>379</v>
      </c>
      <c r="C59" s="33"/>
      <c r="D59" s="33"/>
      <c r="E59" s="33"/>
      <c r="F59" s="33"/>
      <c r="G59" s="33"/>
      <c r="H59" s="33"/>
      <c r="I59" s="33"/>
      <c r="J59" s="33"/>
    </row>
    <row r="60" spans="1:10" ht="15">
      <c r="A60" s="129"/>
      <c r="B60" s="28" t="s">
        <v>380</v>
      </c>
      <c r="C60" s="33"/>
      <c r="D60" s="33"/>
      <c r="E60" s="33"/>
      <c r="F60" s="33"/>
      <c r="G60" s="33"/>
      <c r="H60" s="33"/>
      <c r="I60" s="33"/>
      <c r="J60" s="33"/>
    </row>
    <row r="61" spans="1:10" ht="15">
      <c r="A61" s="28" t="s">
        <v>381</v>
      </c>
      <c r="B61" s="28" t="s">
        <v>280</v>
      </c>
      <c r="C61" s="33">
        <f>+C52+C53-C57</f>
        <v>0</v>
      </c>
      <c r="D61" s="33">
        <f aca="true" t="shared" si="15" ref="D61:J61">+D52+D53-D57</f>
        <v>0</v>
      </c>
      <c r="E61" s="33">
        <f t="shared" si="15"/>
        <v>0</v>
      </c>
      <c r="F61" s="33">
        <f t="shared" si="15"/>
        <v>0</v>
      </c>
      <c r="G61" s="33">
        <f t="shared" si="15"/>
        <v>0</v>
      </c>
      <c r="H61" s="33">
        <f t="shared" si="15"/>
        <v>0</v>
      </c>
      <c r="I61" s="33">
        <f t="shared" si="15"/>
        <v>0</v>
      </c>
      <c r="J61" s="33">
        <f t="shared" si="15"/>
        <v>0</v>
      </c>
    </row>
    <row r="62" spans="1:10" ht="15">
      <c r="A62" s="31" t="s">
        <v>382</v>
      </c>
      <c r="B62" s="31" t="s">
        <v>383</v>
      </c>
      <c r="C62" s="32"/>
      <c r="D62" s="32"/>
      <c r="E62" s="32"/>
      <c r="F62" s="32"/>
      <c r="G62" s="32"/>
      <c r="H62" s="32"/>
      <c r="I62" s="32"/>
      <c r="J62" s="32"/>
    </row>
    <row r="63" spans="1:10" ht="15">
      <c r="A63" s="28" t="s">
        <v>384</v>
      </c>
      <c r="B63" s="28" t="s">
        <v>385</v>
      </c>
      <c r="C63" s="33">
        <f>+C38-C52</f>
        <v>0</v>
      </c>
      <c r="D63" s="33">
        <f aca="true" t="shared" si="16" ref="D63:J63">+D38-D52</f>
        <v>0</v>
      </c>
      <c r="E63" s="33">
        <f t="shared" si="16"/>
        <v>0</v>
      </c>
      <c r="F63" s="33">
        <f t="shared" si="16"/>
        <v>0</v>
      </c>
      <c r="G63" s="33">
        <f t="shared" si="16"/>
        <v>0</v>
      </c>
      <c r="H63" s="33">
        <f t="shared" si="16"/>
        <v>0</v>
      </c>
      <c r="I63" s="33">
        <f t="shared" si="16"/>
        <v>156217257</v>
      </c>
      <c r="J63" s="33">
        <f t="shared" si="16"/>
        <v>0</v>
      </c>
    </row>
    <row r="64" spans="1:10" ht="15">
      <c r="A64" s="28" t="s">
        <v>386</v>
      </c>
      <c r="B64" s="28" t="s">
        <v>387</v>
      </c>
      <c r="C64" s="33">
        <f>+C50-C61</f>
        <v>0</v>
      </c>
      <c r="D64" s="33">
        <f aca="true" t="shared" si="17" ref="D64:J64">+D50-D61</f>
        <v>0</v>
      </c>
      <c r="E64" s="33">
        <f t="shared" si="17"/>
        <v>0</v>
      </c>
      <c r="F64" s="33">
        <f t="shared" si="17"/>
        <v>0</v>
      </c>
      <c r="G64" s="33">
        <f t="shared" si="17"/>
        <v>0</v>
      </c>
      <c r="H64" s="33">
        <f t="shared" si="17"/>
        <v>0</v>
      </c>
      <c r="I64" s="33">
        <f t="shared" si="17"/>
        <v>156217257</v>
      </c>
      <c r="J64" s="33">
        <f t="shared" si="17"/>
        <v>0</v>
      </c>
    </row>
    <row r="65" spans="1:10" ht="29.25" customHeight="1">
      <c r="A65" s="130" t="s">
        <v>400</v>
      </c>
      <c r="B65" s="130"/>
      <c r="C65" s="130"/>
      <c r="D65" s="130"/>
      <c r="E65" s="130"/>
      <c r="F65" s="130"/>
      <c r="G65" s="130"/>
      <c r="H65" s="130"/>
      <c r="I65" s="130"/>
      <c r="J65" s="130"/>
    </row>
    <row r="67" spans="1:10" ht="15.75" thickBot="1">
      <c r="A67" s="39"/>
      <c r="B67" s="39"/>
      <c r="C67" s="40"/>
      <c r="D67" s="40"/>
      <c r="E67" s="40"/>
      <c r="F67" s="40"/>
      <c r="G67" s="40"/>
      <c r="H67" s="40"/>
      <c r="I67" s="40"/>
      <c r="J67" s="40"/>
    </row>
    <row r="68" spans="1:10" ht="15.75" thickBot="1">
      <c r="A68" s="41"/>
      <c r="B68" s="41"/>
      <c r="C68" s="42"/>
      <c r="D68" s="42"/>
      <c r="E68" s="42"/>
      <c r="F68" s="42"/>
      <c r="G68" s="42"/>
      <c r="H68" s="42"/>
      <c r="I68" s="42"/>
      <c r="J68" s="42"/>
    </row>
    <row r="69" spans="1:10" ht="15.75" thickBot="1">
      <c r="A69" s="41"/>
      <c r="B69" s="41"/>
      <c r="C69" s="42"/>
      <c r="D69" s="42"/>
      <c r="E69" s="42"/>
      <c r="F69" s="42"/>
      <c r="G69" s="42"/>
      <c r="H69" s="42"/>
      <c r="I69" s="42"/>
      <c r="J69" s="42"/>
    </row>
  </sheetData>
  <sheetProtection/>
  <mergeCells count="12">
    <mergeCell ref="A1:J1"/>
    <mergeCell ref="A6:A9"/>
    <mergeCell ref="A11:A13"/>
    <mergeCell ref="A20:A22"/>
    <mergeCell ref="A24:A26"/>
    <mergeCell ref="A31:J31"/>
    <mergeCell ref="A35:J35"/>
    <mergeCell ref="A40:A43"/>
    <mergeCell ref="A45:A47"/>
    <mergeCell ref="A54:A56"/>
    <mergeCell ref="A58:A60"/>
    <mergeCell ref="A65:J65"/>
  </mergeCells>
  <printOptions/>
  <pageMargins left="0.4" right="0.4" top="0.75" bottom="0.75" header="0.3" footer="0.3"/>
  <pageSetup fitToHeight="1" fitToWidth="1"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K301"/>
  <sheetViews>
    <sheetView zoomScalePageLayoutView="0" workbookViewId="0" topLeftCell="A1">
      <selection activeCell="J224" sqref="J224"/>
    </sheetView>
  </sheetViews>
  <sheetFormatPr defaultColWidth="9.140625" defaultRowHeight="15"/>
  <cols>
    <col min="1" max="1" width="5.00390625" style="43" customWidth="1"/>
    <col min="2" max="2" width="12.00390625" style="27" customWidth="1"/>
    <col min="3" max="3" width="9.140625" style="27" customWidth="1"/>
    <col min="4" max="4" width="9.00390625" style="27" customWidth="1"/>
    <col min="5" max="5" width="18.8515625" style="27" customWidth="1"/>
    <col min="6" max="6" width="8.140625" style="27" customWidth="1"/>
    <col min="7" max="7" width="9.140625" style="27" customWidth="1"/>
    <col min="8" max="8" width="3.57421875" style="27" customWidth="1"/>
    <col min="9" max="9" width="12.00390625" style="27" customWidth="1"/>
    <col min="10" max="10" width="21.28125" style="27" customWidth="1"/>
    <col min="11" max="11" width="13.57421875" style="27" bestFit="1" customWidth="1"/>
    <col min="12" max="16384" width="9.140625" style="27" customWidth="1"/>
  </cols>
  <sheetData>
    <row r="1" spans="1:10" ht="15">
      <c r="A1" s="126" t="s">
        <v>401</v>
      </c>
      <c r="B1" s="126"/>
      <c r="C1" s="126"/>
      <c r="D1" s="126"/>
      <c r="E1" s="126"/>
      <c r="F1" s="126"/>
      <c r="G1" s="126"/>
      <c r="H1" s="126"/>
      <c r="I1" s="126"/>
      <c r="J1" s="126"/>
    </row>
    <row r="3" spans="1:10" ht="45">
      <c r="A3" s="44" t="s">
        <v>277</v>
      </c>
      <c r="B3" s="45" t="s">
        <v>402</v>
      </c>
      <c r="C3" s="133" t="s">
        <v>403</v>
      </c>
      <c r="D3" s="134"/>
      <c r="E3" s="133" t="s">
        <v>404</v>
      </c>
      <c r="F3" s="134"/>
      <c r="G3" s="133" t="s">
        <v>405</v>
      </c>
      <c r="H3" s="134"/>
      <c r="I3" s="145" t="s">
        <v>406</v>
      </c>
      <c r="J3" s="146"/>
    </row>
    <row r="4" spans="1:10" ht="15">
      <c r="A4" s="46">
        <v>1</v>
      </c>
      <c r="B4" s="28"/>
      <c r="C4" s="143"/>
      <c r="D4" s="144"/>
      <c r="E4" s="143"/>
      <c r="F4" s="144"/>
      <c r="G4" s="143"/>
      <c r="H4" s="144"/>
      <c r="I4" s="143"/>
      <c r="J4" s="144"/>
    </row>
    <row r="5" spans="1:10" ht="15">
      <c r="A5" s="46">
        <v>2</v>
      </c>
      <c r="B5" s="28"/>
      <c r="C5" s="143"/>
      <c r="D5" s="144"/>
      <c r="E5" s="143"/>
      <c r="F5" s="144"/>
      <c r="G5" s="143"/>
      <c r="H5" s="144"/>
      <c r="I5" s="143"/>
      <c r="J5" s="144"/>
    </row>
    <row r="6" spans="1:10" ht="15">
      <c r="A6" s="46"/>
      <c r="B6" s="28" t="s">
        <v>301</v>
      </c>
      <c r="C6" s="143">
        <f>SUM(C4:D5)</f>
        <v>0</v>
      </c>
      <c r="D6" s="144"/>
      <c r="E6" s="143">
        <f>SUM(E4:F5)</f>
        <v>0</v>
      </c>
      <c r="F6" s="144"/>
      <c r="G6" s="143">
        <f>SUM(G4:H5)</f>
        <v>0</v>
      </c>
      <c r="H6" s="144"/>
      <c r="I6" s="143">
        <f>SUM(I4:J5)</f>
        <v>0</v>
      </c>
      <c r="J6" s="144"/>
    </row>
    <row r="8" spans="1:10" ht="15">
      <c r="A8" s="126" t="s">
        <v>407</v>
      </c>
      <c r="B8" s="126"/>
      <c r="C8" s="126"/>
      <c r="D8" s="126"/>
      <c r="E8" s="126"/>
      <c r="F8" s="126"/>
      <c r="G8" s="126"/>
      <c r="H8" s="126"/>
      <c r="I8" s="126"/>
      <c r="J8" s="126"/>
    </row>
    <row r="10" spans="1:10" ht="15">
      <c r="A10" s="127" t="s">
        <v>277</v>
      </c>
      <c r="B10" s="173" t="s">
        <v>408</v>
      </c>
      <c r="C10" s="133" t="s">
        <v>279</v>
      </c>
      <c r="D10" s="135"/>
      <c r="E10" s="135"/>
      <c r="F10" s="134"/>
      <c r="G10" s="133" t="s">
        <v>280</v>
      </c>
      <c r="H10" s="135"/>
      <c r="I10" s="135"/>
      <c r="J10" s="134"/>
    </row>
    <row r="11" spans="1:10" ht="15">
      <c r="A11" s="129"/>
      <c r="B11" s="174"/>
      <c r="C11" s="133" t="s">
        <v>409</v>
      </c>
      <c r="D11" s="134"/>
      <c r="E11" s="133" t="s">
        <v>410</v>
      </c>
      <c r="F11" s="134"/>
      <c r="G11" s="133" t="s">
        <v>409</v>
      </c>
      <c r="H11" s="134"/>
      <c r="I11" s="133" t="s">
        <v>411</v>
      </c>
      <c r="J11" s="134"/>
    </row>
    <row r="12" spans="1:10" ht="15">
      <c r="A12" s="46"/>
      <c r="B12" s="28"/>
      <c r="C12" s="143"/>
      <c r="D12" s="144"/>
      <c r="E12" s="143"/>
      <c r="F12" s="144"/>
      <c r="G12" s="143"/>
      <c r="H12" s="144"/>
      <c r="I12" s="143"/>
      <c r="J12" s="144"/>
    </row>
    <row r="13" spans="1:10" ht="15">
      <c r="A13" s="46"/>
      <c r="B13" s="28"/>
      <c r="C13" s="143"/>
      <c r="D13" s="144"/>
      <c r="E13" s="143"/>
      <c r="F13" s="144"/>
      <c r="G13" s="143"/>
      <c r="H13" s="144"/>
      <c r="I13" s="143"/>
      <c r="J13" s="144"/>
    </row>
    <row r="14" spans="1:10" ht="15">
      <c r="A14" s="46"/>
      <c r="B14" s="28" t="s">
        <v>301</v>
      </c>
      <c r="C14" s="143">
        <f>SUM(C12:D13)</f>
        <v>0</v>
      </c>
      <c r="D14" s="144"/>
      <c r="E14" s="143">
        <f>SUM(E12:F13)</f>
        <v>0</v>
      </c>
      <c r="F14" s="144"/>
      <c r="G14" s="143">
        <f>SUM(G12:H13)</f>
        <v>0</v>
      </c>
      <c r="H14" s="144"/>
      <c r="I14" s="143">
        <f>SUM(I12:J13)</f>
        <v>0</v>
      </c>
      <c r="J14" s="144"/>
    </row>
    <row r="15" ht="15">
      <c r="A15" s="43" t="s">
        <v>412</v>
      </c>
    </row>
    <row r="16" spans="1:10" ht="15.75" thickBot="1">
      <c r="A16" s="47"/>
      <c r="B16" s="39"/>
      <c r="C16" s="39"/>
      <c r="D16" s="39"/>
      <c r="E16" s="39"/>
      <c r="F16" s="39"/>
      <c r="G16" s="39"/>
      <c r="H16" s="39"/>
      <c r="I16" s="39"/>
      <c r="J16" s="39"/>
    </row>
    <row r="17" spans="1:10" ht="15.75" thickBot="1">
      <c r="A17" s="48"/>
      <c r="B17" s="41"/>
      <c r="C17" s="41"/>
      <c r="D17" s="41"/>
      <c r="E17" s="41"/>
      <c r="F17" s="41"/>
      <c r="G17" s="41"/>
      <c r="H17" s="41"/>
      <c r="I17" s="41"/>
      <c r="J17" s="41"/>
    </row>
    <row r="18" spans="1:10" ht="15.75" thickBot="1">
      <c r="A18" s="48"/>
      <c r="B18" s="41"/>
      <c r="C18" s="41"/>
      <c r="D18" s="41"/>
      <c r="E18" s="41"/>
      <c r="F18" s="41"/>
      <c r="G18" s="41"/>
      <c r="H18" s="41"/>
      <c r="I18" s="41"/>
      <c r="J18" s="41"/>
    </row>
    <row r="20" spans="1:10" ht="15">
      <c r="A20" s="126" t="s">
        <v>413</v>
      </c>
      <c r="B20" s="126"/>
      <c r="C20" s="126"/>
      <c r="D20" s="126"/>
      <c r="E20" s="126"/>
      <c r="F20" s="126"/>
      <c r="G20" s="126"/>
      <c r="H20" s="126"/>
      <c r="I20" s="126"/>
      <c r="J20" s="126"/>
    </row>
    <row r="22" spans="1:10" ht="15">
      <c r="A22" s="127" t="s">
        <v>277</v>
      </c>
      <c r="B22" s="173" t="s">
        <v>414</v>
      </c>
      <c r="C22" s="133" t="s">
        <v>279</v>
      </c>
      <c r="D22" s="135"/>
      <c r="E22" s="135"/>
      <c r="F22" s="134"/>
      <c r="G22" s="133" t="s">
        <v>280</v>
      </c>
      <c r="H22" s="135"/>
      <c r="I22" s="135"/>
      <c r="J22" s="134"/>
    </row>
    <row r="23" spans="1:10" ht="15">
      <c r="A23" s="129"/>
      <c r="B23" s="174"/>
      <c r="C23" s="145" t="s">
        <v>415</v>
      </c>
      <c r="D23" s="146"/>
      <c r="E23" s="145" t="s">
        <v>416</v>
      </c>
      <c r="F23" s="146"/>
      <c r="G23" s="145" t="s">
        <v>415</v>
      </c>
      <c r="H23" s="146"/>
      <c r="I23" s="145" t="s">
        <v>416</v>
      </c>
      <c r="J23" s="146"/>
    </row>
    <row r="24" spans="1:10" ht="15">
      <c r="A24" s="46"/>
      <c r="B24" s="28"/>
      <c r="C24" s="143"/>
      <c r="D24" s="144"/>
      <c r="E24" s="143"/>
      <c r="F24" s="144"/>
      <c r="G24" s="143"/>
      <c r="H24" s="144"/>
      <c r="I24" s="143"/>
      <c r="J24" s="144"/>
    </row>
    <row r="25" spans="1:10" ht="15">
      <c r="A25" s="46"/>
      <c r="B25" s="28"/>
      <c r="C25" s="143"/>
      <c r="D25" s="144"/>
      <c r="E25" s="143"/>
      <c r="F25" s="144"/>
      <c r="G25" s="143"/>
      <c r="H25" s="144"/>
      <c r="I25" s="143"/>
      <c r="J25" s="144"/>
    </row>
    <row r="26" spans="1:10" ht="15">
      <c r="A26" s="46"/>
      <c r="B26" s="28" t="s">
        <v>301</v>
      </c>
      <c r="C26" s="143">
        <f>SUM(C24:D25)</f>
        <v>0</v>
      </c>
      <c r="D26" s="144"/>
      <c r="E26" s="143">
        <f>SUM(E24:F25)</f>
        <v>0</v>
      </c>
      <c r="F26" s="144"/>
      <c r="G26" s="143">
        <f>SUM(G24:H25)</f>
        <v>0</v>
      </c>
      <c r="H26" s="144"/>
      <c r="I26" s="143">
        <f>SUM(I24:J25)</f>
        <v>0</v>
      </c>
      <c r="J26" s="144"/>
    </row>
    <row r="28" spans="1:10" ht="46.5" customHeight="1">
      <c r="A28" s="131" t="s">
        <v>417</v>
      </c>
      <c r="B28" s="131"/>
      <c r="C28" s="131"/>
      <c r="D28" s="131"/>
      <c r="E28" s="131"/>
      <c r="F28" s="131"/>
      <c r="G28" s="131"/>
      <c r="H28" s="131"/>
      <c r="I28" s="131"/>
      <c r="J28" s="131"/>
    </row>
    <row r="29" spans="1:10" ht="15">
      <c r="A29" s="49" t="s">
        <v>418</v>
      </c>
      <c r="B29" s="50"/>
      <c r="C29" s="50"/>
      <c r="D29" s="50"/>
      <c r="E29" s="50"/>
      <c r="F29" s="50"/>
      <c r="G29" s="50"/>
      <c r="H29" s="50"/>
      <c r="I29" s="50"/>
      <c r="J29" s="50"/>
    </row>
    <row r="30" spans="1:10" ht="15">
      <c r="A30" s="49"/>
      <c r="B30" s="50"/>
      <c r="C30" s="50"/>
      <c r="D30" s="50"/>
      <c r="E30" s="50"/>
      <c r="F30" s="50"/>
      <c r="G30" s="50"/>
      <c r="H30" s="50"/>
      <c r="I30" s="50"/>
      <c r="J30" s="50"/>
    </row>
    <row r="31" spans="1:10" ht="15.75" thickBot="1">
      <c r="A31" s="47"/>
      <c r="B31" s="39"/>
      <c r="C31" s="39"/>
      <c r="D31" s="39"/>
      <c r="E31" s="39"/>
      <c r="F31" s="39"/>
      <c r="G31" s="39"/>
      <c r="H31" s="39"/>
      <c r="I31" s="39"/>
      <c r="J31" s="39"/>
    </row>
    <row r="32" spans="1:10" ht="15.75" thickBot="1">
      <c r="A32" s="48"/>
      <c r="B32" s="41"/>
      <c r="C32" s="41"/>
      <c r="D32" s="41"/>
      <c r="E32" s="41"/>
      <c r="F32" s="41"/>
      <c r="G32" s="41"/>
      <c r="H32" s="41"/>
      <c r="I32" s="41"/>
      <c r="J32" s="41"/>
    </row>
    <row r="33" spans="1:10" ht="15.75" thickBot="1">
      <c r="A33" s="48"/>
      <c r="B33" s="41"/>
      <c r="C33" s="41"/>
      <c r="D33" s="41"/>
      <c r="E33" s="41"/>
      <c r="F33" s="41"/>
      <c r="G33" s="41"/>
      <c r="H33" s="41"/>
      <c r="I33" s="41"/>
      <c r="J33" s="41"/>
    </row>
    <row r="35" spans="1:10" ht="15">
      <c r="A35" s="126" t="s">
        <v>419</v>
      </c>
      <c r="B35" s="126"/>
      <c r="C35" s="126"/>
      <c r="D35" s="126"/>
      <c r="E35" s="126"/>
      <c r="F35" s="126"/>
      <c r="G35" s="126"/>
      <c r="H35" s="126"/>
      <c r="I35" s="126"/>
      <c r="J35" s="126"/>
    </row>
    <row r="36" spans="1:10" ht="60" customHeight="1">
      <c r="A36" s="131" t="s">
        <v>420</v>
      </c>
      <c r="B36" s="131"/>
      <c r="C36" s="131"/>
      <c r="D36" s="131"/>
      <c r="E36" s="131"/>
      <c r="F36" s="131"/>
      <c r="G36" s="131"/>
      <c r="H36" s="131"/>
      <c r="I36" s="131"/>
      <c r="J36" s="131"/>
    </row>
    <row r="37" ht="15.75" thickBot="1">
      <c r="A37" s="51"/>
    </row>
    <row r="38" spans="1:10" ht="15.75" thickBot="1">
      <c r="A38" s="48"/>
      <c r="B38" s="41"/>
      <c r="C38" s="41"/>
      <c r="D38" s="41"/>
      <c r="E38" s="41"/>
      <c r="F38" s="41"/>
      <c r="G38" s="41"/>
      <c r="H38" s="41"/>
      <c r="I38" s="41"/>
      <c r="J38" s="41"/>
    </row>
    <row r="39" spans="1:10" ht="15">
      <c r="A39" s="126" t="s">
        <v>421</v>
      </c>
      <c r="B39" s="126"/>
      <c r="C39" s="126"/>
      <c r="D39" s="126"/>
      <c r="E39" s="126"/>
      <c r="F39" s="126"/>
      <c r="G39" s="126"/>
      <c r="H39" s="126"/>
      <c r="I39" s="126"/>
      <c r="J39" s="126"/>
    </row>
    <row r="41" spans="1:10" ht="15">
      <c r="A41" s="46" t="s">
        <v>277</v>
      </c>
      <c r="B41" s="133" t="s">
        <v>295</v>
      </c>
      <c r="C41" s="135"/>
      <c r="D41" s="134"/>
      <c r="E41" s="133" t="s">
        <v>289</v>
      </c>
      <c r="F41" s="135"/>
      <c r="G41" s="134"/>
      <c r="H41" s="133" t="s">
        <v>422</v>
      </c>
      <c r="I41" s="135"/>
      <c r="J41" s="134"/>
    </row>
    <row r="42" spans="1:10" ht="15">
      <c r="A42" s="46"/>
      <c r="B42" s="133"/>
      <c r="C42" s="135"/>
      <c r="D42" s="134"/>
      <c r="E42" s="133"/>
      <c r="F42" s="135"/>
      <c r="G42" s="134"/>
      <c r="H42" s="133"/>
      <c r="I42" s="135"/>
      <c r="J42" s="134"/>
    </row>
    <row r="43" spans="1:10" ht="15">
      <c r="A43" s="46"/>
      <c r="B43" s="133"/>
      <c r="C43" s="135"/>
      <c r="D43" s="134"/>
      <c r="E43" s="133"/>
      <c r="F43" s="135"/>
      <c r="G43" s="134"/>
      <c r="H43" s="133"/>
      <c r="I43" s="135"/>
      <c r="J43" s="134"/>
    </row>
    <row r="44" spans="1:10" ht="15">
      <c r="A44" s="46"/>
      <c r="B44" s="133" t="s">
        <v>301</v>
      </c>
      <c r="C44" s="135"/>
      <c r="D44" s="134"/>
      <c r="E44" s="133"/>
      <c r="F44" s="135"/>
      <c r="G44" s="134"/>
      <c r="H44" s="133"/>
      <c r="I44" s="135"/>
      <c r="J44" s="134"/>
    </row>
    <row r="45" ht="15">
      <c r="A45" s="43" t="s">
        <v>423</v>
      </c>
    </row>
    <row r="46" spans="1:10" ht="15.75" thickBot="1">
      <c r="A46" s="47"/>
      <c r="B46" s="39"/>
      <c r="C46" s="39"/>
      <c r="D46" s="39"/>
      <c r="E46" s="39"/>
      <c r="F46" s="39"/>
      <c r="G46" s="39"/>
      <c r="H46" s="39"/>
      <c r="I46" s="39"/>
      <c r="J46" s="39"/>
    </row>
    <row r="47" spans="1:10" ht="15.75" thickBot="1">
      <c r="A47" s="48"/>
      <c r="B47" s="41"/>
      <c r="C47" s="41"/>
      <c r="D47" s="41"/>
      <c r="E47" s="41"/>
      <c r="F47" s="41"/>
      <c r="G47" s="41"/>
      <c r="H47" s="41"/>
      <c r="I47" s="41"/>
      <c r="J47" s="41"/>
    </row>
    <row r="48" spans="1:10" ht="15.75" thickBot="1">
      <c r="A48" s="48"/>
      <c r="B48" s="41"/>
      <c r="C48" s="41"/>
      <c r="D48" s="41"/>
      <c r="E48" s="41"/>
      <c r="F48" s="41"/>
      <c r="G48" s="41"/>
      <c r="H48" s="41"/>
      <c r="I48" s="41"/>
      <c r="J48" s="41"/>
    </row>
    <row r="50" spans="1:10" ht="15">
      <c r="A50" s="126" t="s">
        <v>424</v>
      </c>
      <c r="B50" s="126"/>
      <c r="C50" s="126"/>
      <c r="D50" s="126"/>
      <c r="E50" s="126"/>
      <c r="F50" s="126"/>
      <c r="G50" s="126"/>
      <c r="H50" s="126"/>
      <c r="I50" s="126"/>
      <c r="J50" s="126"/>
    </row>
    <row r="51" ht="15">
      <c r="A51" s="43" t="s">
        <v>425</v>
      </c>
    </row>
    <row r="52" spans="1:10" ht="15">
      <c r="A52" s="46" t="s">
        <v>277</v>
      </c>
      <c r="B52" s="133" t="s">
        <v>426</v>
      </c>
      <c r="C52" s="135"/>
      <c r="D52" s="134"/>
      <c r="E52" s="133" t="s">
        <v>289</v>
      </c>
      <c r="F52" s="135"/>
      <c r="G52" s="134"/>
      <c r="H52" s="133" t="s">
        <v>422</v>
      </c>
      <c r="I52" s="135"/>
      <c r="J52" s="134"/>
    </row>
    <row r="53" spans="1:10" ht="15">
      <c r="A53" s="46"/>
      <c r="B53" s="149" t="s">
        <v>427</v>
      </c>
      <c r="C53" s="150"/>
      <c r="D53" s="151"/>
      <c r="E53" s="143">
        <v>56647344</v>
      </c>
      <c r="F53" s="164"/>
      <c r="G53" s="144"/>
      <c r="H53" s="143">
        <v>12389040</v>
      </c>
      <c r="I53" s="164"/>
      <c r="J53" s="144"/>
    </row>
    <row r="54" spans="1:10" ht="15">
      <c r="A54" s="46"/>
      <c r="B54" s="149" t="s">
        <v>428</v>
      </c>
      <c r="C54" s="150"/>
      <c r="D54" s="151"/>
      <c r="E54" s="143"/>
      <c r="F54" s="164"/>
      <c r="G54" s="144"/>
      <c r="H54" s="143"/>
      <c r="I54" s="164"/>
      <c r="J54" s="144"/>
    </row>
    <row r="55" spans="1:10" ht="15">
      <c r="A55" s="46"/>
      <c r="B55" s="133" t="s">
        <v>301</v>
      </c>
      <c r="C55" s="135"/>
      <c r="D55" s="134"/>
      <c r="E55" s="143">
        <f>SUM(E53:G54)</f>
        <v>56647344</v>
      </c>
      <c r="F55" s="164"/>
      <c r="G55" s="144"/>
      <c r="H55" s="143">
        <f>SUM(H53:J54)</f>
        <v>12389040</v>
      </c>
      <c r="I55" s="164"/>
      <c r="J55" s="144"/>
    </row>
    <row r="57" ht="15">
      <c r="A57" s="43" t="s">
        <v>429</v>
      </c>
    </row>
    <row r="58" spans="1:10" ht="15">
      <c r="A58" s="44" t="s">
        <v>277</v>
      </c>
      <c r="B58" s="133" t="s">
        <v>430</v>
      </c>
      <c r="C58" s="135"/>
      <c r="D58" s="134"/>
      <c r="E58" s="133" t="s">
        <v>289</v>
      </c>
      <c r="F58" s="135"/>
      <c r="G58" s="134"/>
      <c r="H58" s="133" t="s">
        <v>422</v>
      </c>
      <c r="I58" s="135"/>
      <c r="J58" s="134"/>
    </row>
    <row r="59" spans="1:10" ht="15">
      <c r="A59" s="44">
        <v>1</v>
      </c>
      <c r="B59" s="149" t="s">
        <v>431</v>
      </c>
      <c r="C59" s="150"/>
      <c r="D59" s="151"/>
      <c r="E59" s="143"/>
      <c r="F59" s="164"/>
      <c r="G59" s="144"/>
      <c r="H59" s="143"/>
      <c r="I59" s="164"/>
      <c r="J59" s="144"/>
    </row>
    <row r="60" spans="1:10" ht="15">
      <c r="A60" s="44">
        <v>2</v>
      </c>
      <c r="B60" s="149" t="s">
        <v>432</v>
      </c>
      <c r="C60" s="150"/>
      <c r="D60" s="151"/>
      <c r="E60" s="143">
        <v>21583334.88</v>
      </c>
      <c r="F60" s="164"/>
      <c r="G60" s="144"/>
      <c r="H60" s="143">
        <v>10115912.7</v>
      </c>
      <c r="I60" s="164"/>
      <c r="J60" s="144"/>
    </row>
    <row r="61" spans="1:10" ht="15">
      <c r="A61" s="44">
        <v>3</v>
      </c>
      <c r="B61" s="149" t="s">
        <v>433</v>
      </c>
      <c r="C61" s="150"/>
      <c r="D61" s="151"/>
      <c r="E61" s="143">
        <v>3966478.63</v>
      </c>
      <c r="F61" s="164"/>
      <c r="G61" s="144"/>
      <c r="H61" s="143">
        <v>1337265</v>
      </c>
      <c r="I61" s="164"/>
      <c r="J61" s="144"/>
    </row>
    <row r="62" spans="1:10" ht="15">
      <c r="A62" s="44">
        <v>4</v>
      </c>
      <c r="B62" s="149" t="s">
        <v>434</v>
      </c>
      <c r="C62" s="150"/>
      <c r="D62" s="151"/>
      <c r="E62" s="143">
        <v>4784622.4</v>
      </c>
      <c r="F62" s="164"/>
      <c r="G62" s="144"/>
      <c r="H62" s="143">
        <v>15671681.18</v>
      </c>
      <c r="I62" s="164"/>
      <c r="J62" s="144"/>
    </row>
    <row r="63" spans="1:10" ht="15">
      <c r="A63" s="44">
        <v>5</v>
      </c>
      <c r="B63" s="149" t="s">
        <v>435</v>
      </c>
      <c r="C63" s="150"/>
      <c r="D63" s="151"/>
      <c r="E63" s="143">
        <v>4170958.91</v>
      </c>
      <c r="F63" s="164"/>
      <c r="G63" s="144"/>
      <c r="H63" s="143">
        <v>4356600.44</v>
      </c>
      <c r="I63" s="164"/>
      <c r="J63" s="144"/>
    </row>
    <row r="64" spans="1:10" ht="15">
      <c r="A64" s="44"/>
      <c r="B64" s="133" t="s">
        <v>301</v>
      </c>
      <c r="C64" s="135"/>
      <c r="D64" s="134"/>
      <c r="E64" s="143">
        <f>SUM(E59:G63)</f>
        <v>34505394.81999999</v>
      </c>
      <c r="F64" s="164"/>
      <c r="G64" s="144"/>
      <c r="H64" s="143">
        <f>SUM(H59:J63)</f>
        <v>31481459.32</v>
      </c>
      <c r="I64" s="164"/>
      <c r="J64" s="144"/>
    </row>
    <row r="66" ht="15">
      <c r="A66" s="43" t="s">
        <v>436</v>
      </c>
    </row>
    <row r="67" spans="1:10" ht="15">
      <c r="A67" s="127" t="s">
        <v>277</v>
      </c>
      <c r="B67" s="158" t="s">
        <v>437</v>
      </c>
      <c r="C67" s="159"/>
      <c r="D67" s="160"/>
      <c r="E67" s="133" t="s">
        <v>289</v>
      </c>
      <c r="F67" s="135"/>
      <c r="G67" s="134"/>
      <c r="H67" s="133" t="s">
        <v>422</v>
      </c>
      <c r="I67" s="135"/>
      <c r="J67" s="134"/>
    </row>
    <row r="68" spans="1:10" ht="15">
      <c r="A68" s="129"/>
      <c r="B68" s="161"/>
      <c r="C68" s="162"/>
      <c r="D68" s="163"/>
      <c r="E68" s="44" t="s">
        <v>438</v>
      </c>
      <c r="F68" s="132" t="s">
        <v>439</v>
      </c>
      <c r="G68" s="132"/>
      <c r="H68" s="133" t="s">
        <v>440</v>
      </c>
      <c r="I68" s="134"/>
      <c r="J68" s="52" t="s">
        <v>441</v>
      </c>
    </row>
    <row r="69" spans="1:10" ht="15">
      <c r="A69" s="46"/>
      <c r="B69" s="149" t="s">
        <v>427</v>
      </c>
      <c r="C69" s="150"/>
      <c r="D69" s="151"/>
      <c r="E69" s="53"/>
      <c r="F69" s="175"/>
      <c r="G69" s="175"/>
      <c r="H69" s="175"/>
      <c r="I69" s="175"/>
      <c r="J69" s="54"/>
    </row>
    <row r="70" spans="1:10" ht="15">
      <c r="A70" s="46"/>
      <c r="B70" s="149" t="s">
        <v>428</v>
      </c>
      <c r="C70" s="150"/>
      <c r="D70" s="151"/>
      <c r="E70" s="53"/>
      <c r="F70" s="175"/>
      <c r="G70" s="175"/>
      <c r="H70" s="175"/>
      <c r="I70" s="175"/>
      <c r="J70" s="54"/>
    </row>
    <row r="71" spans="1:10" ht="15">
      <c r="A71" s="46"/>
      <c r="B71" s="149"/>
      <c r="C71" s="150"/>
      <c r="D71" s="151"/>
      <c r="E71" s="53"/>
      <c r="F71" s="175"/>
      <c r="G71" s="175"/>
      <c r="H71" s="175"/>
      <c r="I71" s="175"/>
      <c r="J71" s="54"/>
    </row>
    <row r="72" spans="1:10" ht="15">
      <c r="A72" s="46"/>
      <c r="B72" s="149"/>
      <c r="C72" s="150"/>
      <c r="D72" s="151"/>
      <c r="E72" s="53"/>
      <c r="F72" s="175"/>
      <c r="G72" s="175"/>
      <c r="H72" s="175"/>
      <c r="I72" s="175"/>
      <c r="J72" s="54"/>
    </row>
    <row r="73" spans="1:10" ht="15">
      <c r="A73" s="46"/>
      <c r="B73" s="149"/>
      <c r="C73" s="150"/>
      <c r="D73" s="151"/>
      <c r="E73" s="53"/>
      <c r="F73" s="175"/>
      <c r="G73" s="175"/>
      <c r="H73" s="175"/>
      <c r="I73" s="175"/>
      <c r="J73" s="54"/>
    </row>
    <row r="74" spans="1:10" ht="15">
      <c r="A74" s="46"/>
      <c r="B74" s="149"/>
      <c r="C74" s="150"/>
      <c r="D74" s="151"/>
      <c r="E74" s="53"/>
      <c r="F74" s="175"/>
      <c r="G74" s="175"/>
      <c r="H74" s="175"/>
      <c r="I74" s="175"/>
      <c r="J74" s="54"/>
    </row>
    <row r="75" spans="1:10" ht="15">
      <c r="A75" s="46"/>
      <c r="B75" s="133" t="s">
        <v>301</v>
      </c>
      <c r="C75" s="135"/>
      <c r="D75" s="134"/>
      <c r="E75" s="53">
        <f>SUM(E69:E74)</f>
        <v>0</v>
      </c>
      <c r="F75" s="175">
        <f>SUM(F69:G74)</f>
        <v>0</v>
      </c>
      <c r="G75" s="175"/>
      <c r="H75" s="175">
        <f>SUM(H69:I74)</f>
        <v>0</v>
      </c>
      <c r="I75" s="175"/>
      <c r="J75" s="54">
        <f>SUM(J69:J74)</f>
        <v>0</v>
      </c>
    </row>
    <row r="77" spans="1:2" ht="15">
      <c r="A77" s="43" t="s">
        <v>442</v>
      </c>
      <c r="B77" s="27" t="s">
        <v>443</v>
      </c>
    </row>
    <row r="79" spans="1:10" ht="15">
      <c r="A79" s="44" t="s">
        <v>277</v>
      </c>
      <c r="B79" s="44" t="s">
        <v>444</v>
      </c>
      <c r="C79" s="145" t="s">
        <v>289</v>
      </c>
      <c r="D79" s="146"/>
      <c r="E79" s="45" t="s">
        <v>290</v>
      </c>
      <c r="F79" s="145" t="s">
        <v>445</v>
      </c>
      <c r="G79" s="146"/>
      <c r="H79" s="145" t="s">
        <v>446</v>
      </c>
      <c r="I79" s="146"/>
      <c r="J79" s="45" t="s">
        <v>280</v>
      </c>
    </row>
    <row r="80" spans="1:10" ht="15">
      <c r="A80" s="46">
        <v>1</v>
      </c>
      <c r="B80" s="28" t="s">
        <v>447</v>
      </c>
      <c r="C80" s="133"/>
      <c r="D80" s="134"/>
      <c r="E80" s="28"/>
      <c r="F80" s="133"/>
      <c r="G80" s="134"/>
      <c r="H80" s="133"/>
      <c r="I80" s="134"/>
      <c r="J80" s="28"/>
    </row>
    <row r="81" spans="1:10" ht="15">
      <c r="A81" s="46">
        <v>2</v>
      </c>
      <c r="B81" s="28" t="s">
        <v>448</v>
      </c>
      <c r="C81" s="133"/>
      <c r="D81" s="134"/>
      <c r="E81" s="28"/>
      <c r="F81" s="133"/>
      <c r="G81" s="134"/>
      <c r="H81" s="133"/>
      <c r="I81" s="134"/>
      <c r="J81" s="28"/>
    </row>
    <row r="82" spans="1:10" ht="15">
      <c r="A82" s="46">
        <v>3</v>
      </c>
      <c r="B82" s="28"/>
      <c r="C82" s="133"/>
      <c r="D82" s="134"/>
      <c r="E82" s="28"/>
      <c r="F82" s="133"/>
      <c r="G82" s="134"/>
      <c r="H82" s="133"/>
      <c r="I82" s="134"/>
      <c r="J82" s="28"/>
    </row>
    <row r="83" spans="1:10" ht="15">
      <c r="A83" s="46"/>
      <c r="B83" s="28" t="s">
        <v>301</v>
      </c>
      <c r="C83" s="133"/>
      <c r="D83" s="134"/>
      <c r="E83" s="28"/>
      <c r="F83" s="133"/>
      <c r="G83" s="134"/>
      <c r="H83" s="133"/>
      <c r="I83" s="134"/>
      <c r="J83" s="28"/>
    </row>
    <row r="84" ht="15">
      <c r="A84" s="43" t="s">
        <v>449</v>
      </c>
    </row>
    <row r="86" spans="1:10" ht="15.75" thickBot="1">
      <c r="A86" s="47"/>
      <c r="B86" s="39"/>
      <c r="C86" s="39"/>
      <c r="D86" s="39"/>
      <c r="E86" s="39"/>
      <c r="F86" s="39"/>
      <c r="G86" s="39"/>
      <c r="H86" s="39"/>
      <c r="I86" s="39"/>
      <c r="J86" s="39"/>
    </row>
    <row r="87" spans="1:10" ht="15.75" thickBot="1">
      <c r="A87" s="48"/>
      <c r="B87" s="41"/>
      <c r="C87" s="41"/>
      <c r="D87" s="41"/>
      <c r="E87" s="41"/>
      <c r="F87" s="41"/>
      <c r="G87" s="41"/>
      <c r="H87" s="41"/>
      <c r="I87" s="41"/>
      <c r="J87" s="41"/>
    </row>
    <row r="88" spans="1:10" ht="15.75" thickBot="1">
      <c r="A88" s="48"/>
      <c r="B88" s="41"/>
      <c r="C88" s="41"/>
      <c r="D88" s="41"/>
      <c r="E88" s="41"/>
      <c r="F88" s="41"/>
      <c r="G88" s="41"/>
      <c r="H88" s="41"/>
      <c r="I88" s="41"/>
      <c r="J88" s="41"/>
    </row>
    <row r="90" ht="15">
      <c r="A90" s="43" t="s">
        <v>450</v>
      </c>
    </row>
    <row r="91" spans="1:10" ht="15">
      <c r="A91" s="46" t="s">
        <v>277</v>
      </c>
      <c r="B91" s="133" t="s">
        <v>451</v>
      </c>
      <c r="C91" s="135"/>
      <c r="D91" s="134"/>
      <c r="E91" s="133" t="s">
        <v>289</v>
      </c>
      <c r="F91" s="135"/>
      <c r="G91" s="134"/>
      <c r="H91" s="133" t="s">
        <v>422</v>
      </c>
      <c r="I91" s="135"/>
      <c r="J91" s="134"/>
    </row>
    <row r="92" spans="1:10" ht="15">
      <c r="A92" s="46"/>
      <c r="B92" s="149" t="s">
        <v>452</v>
      </c>
      <c r="C92" s="150"/>
      <c r="D92" s="151"/>
      <c r="E92" s="143">
        <v>30755200</v>
      </c>
      <c r="F92" s="164"/>
      <c r="G92" s="144"/>
      <c r="H92" s="143">
        <v>176066100</v>
      </c>
      <c r="I92" s="164"/>
      <c r="J92" s="144"/>
    </row>
    <row r="93" spans="1:10" ht="15">
      <c r="A93" s="46"/>
      <c r="B93" s="149"/>
      <c r="C93" s="150"/>
      <c r="D93" s="151"/>
      <c r="E93" s="143"/>
      <c r="F93" s="164"/>
      <c r="G93" s="144"/>
      <c r="H93" s="143"/>
      <c r="I93" s="164"/>
      <c r="J93" s="144"/>
    </row>
    <row r="94" spans="1:10" ht="15">
      <c r="A94" s="46"/>
      <c r="B94" s="133" t="s">
        <v>301</v>
      </c>
      <c r="C94" s="135"/>
      <c r="D94" s="134"/>
      <c r="E94" s="143">
        <f>SUM(E92:G93)</f>
        <v>30755200</v>
      </c>
      <c r="F94" s="164"/>
      <c r="G94" s="144"/>
      <c r="H94" s="143">
        <f>SUM(H92:J93)</f>
        <v>176066100</v>
      </c>
      <c r="I94" s="164"/>
      <c r="J94" s="144"/>
    </row>
    <row r="95" ht="15">
      <c r="A95" s="43" t="s">
        <v>453</v>
      </c>
    </row>
    <row r="96" ht="15">
      <c r="A96" s="43" t="s">
        <v>454</v>
      </c>
    </row>
    <row r="97" spans="1:10" ht="15">
      <c r="A97" s="127" t="s">
        <v>277</v>
      </c>
      <c r="B97" s="158" t="s">
        <v>295</v>
      </c>
      <c r="C97" s="159"/>
      <c r="D97" s="160"/>
      <c r="E97" s="133" t="s">
        <v>289</v>
      </c>
      <c r="F97" s="135"/>
      <c r="G97" s="134"/>
      <c r="H97" s="133" t="s">
        <v>422</v>
      </c>
      <c r="I97" s="135"/>
      <c r="J97" s="134"/>
    </row>
    <row r="98" spans="1:10" ht="15">
      <c r="A98" s="129"/>
      <c r="B98" s="161"/>
      <c r="C98" s="162"/>
      <c r="D98" s="163"/>
      <c r="E98" s="44" t="s">
        <v>438</v>
      </c>
      <c r="F98" s="132" t="s">
        <v>439</v>
      </c>
      <c r="G98" s="132"/>
      <c r="H98" s="133" t="s">
        <v>440</v>
      </c>
      <c r="I98" s="134"/>
      <c r="J98" s="52" t="s">
        <v>441</v>
      </c>
    </row>
    <row r="99" spans="1:10" ht="15">
      <c r="A99" s="46">
        <v>1</v>
      </c>
      <c r="B99" s="149" t="s">
        <v>455</v>
      </c>
      <c r="C99" s="150"/>
      <c r="D99" s="151"/>
      <c r="E99" s="46"/>
      <c r="F99" s="132"/>
      <c r="G99" s="132"/>
      <c r="H99" s="132"/>
      <c r="I99" s="132"/>
      <c r="J99" s="52"/>
    </row>
    <row r="100" spans="1:10" ht="15">
      <c r="A100" s="127"/>
      <c r="B100" s="149" t="s">
        <v>456</v>
      </c>
      <c r="C100" s="150"/>
      <c r="D100" s="151"/>
      <c r="E100" s="46"/>
      <c r="F100" s="132"/>
      <c r="G100" s="132"/>
      <c r="H100" s="132"/>
      <c r="I100" s="132"/>
      <c r="J100" s="52"/>
    </row>
    <row r="101" spans="1:10" ht="15">
      <c r="A101" s="128"/>
      <c r="B101" s="141" t="s">
        <v>457</v>
      </c>
      <c r="C101" s="157"/>
      <c r="D101" s="142"/>
      <c r="E101" s="46"/>
      <c r="F101" s="132"/>
      <c r="G101" s="132"/>
      <c r="H101" s="132"/>
      <c r="I101" s="132"/>
      <c r="J101" s="52"/>
    </row>
    <row r="102" spans="1:10" ht="15">
      <c r="A102" s="129"/>
      <c r="B102" s="149" t="s">
        <v>458</v>
      </c>
      <c r="C102" s="150"/>
      <c r="D102" s="151"/>
      <c r="E102" s="46"/>
      <c r="F102" s="132"/>
      <c r="G102" s="132"/>
      <c r="H102" s="132"/>
      <c r="I102" s="132"/>
      <c r="J102" s="52"/>
    </row>
    <row r="103" spans="1:10" ht="15">
      <c r="A103" s="46">
        <v>2</v>
      </c>
      <c r="B103" s="141" t="s">
        <v>459</v>
      </c>
      <c r="C103" s="157"/>
      <c r="D103" s="142"/>
      <c r="E103" s="46"/>
      <c r="F103" s="132"/>
      <c r="G103" s="132"/>
      <c r="H103" s="132"/>
      <c r="I103" s="132"/>
      <c r="J103" s="52"/>
    </row>
    <row r="104" spans="1:10" ht="15">
      <c r="A104" s="46"/>
      <c r="B104" s="149"/>
      <c r="C104" s="150"/>
      <c r="D104" s="151"/>
      <c r="E104" s="46"/>
      <c r="F104" s="132"/>
      <c r="G104" s="132"/>
      <c r="H104" s="132"/>
      <c r="I104" s="132"/>
      <c r="J104" s="52"/>
    </row>
    <row r="105" ht="15">
      <c r="A105" s="43" t="s">
        <v>460</v>
      </c>
    </row>
    <row r="106" spans="1:10" ht="15.75" thickBot="1">
      <c r="A106" s="47"/>
      <c r="B106" s="39"/>
      <c r="C106" s="39"/>
      <c r="D106" s="39"/>
      <c r="E106" s="39"/>
      <c r="F106" s="39"/>
      <c r="G106" s="39"/>
      <c r="H106" s="39"/>
      <c r="I106" s="39"/>
      <c r="J106" s="39"/>
    </row>
    <row r="107" spans="1:10" ht="15.75" thickBot="1">
      <c r="A107" s="48"/>
      <c r="B107" s="41"/>
      <c r="C107" s="41"/>
      <c r="D107" s="41"/>
      <c r="E107" s="41"/>
      <c r="F107" s="41"/>
      <c r="G107" s="41"/>
      <c r="H107" s="41"/>
      <c r="I107" s="41"/>
      <c r="J107" s="41"/>
    </row>
    <row r="108" spans="1:10" ht="15.75" thickBot="1">
      <c r="A108" s="48"/>
      <c r="B108" s="41"/>
      <c r="C108" s="41"/>
      <c r="D108" s="41"/>
      <c r="E108" s="41"/>
      <c r="F108" s="41"/>
      <c r="G108" s="41"/>
      <c r="H108" s="41"/>
      <c r="I108" s="41"/>
      <c r="J108" s="41"/>
    </row>
    <row r="110" spans="1:10" ht="15">
      <c r="A110" s="126" t="s">
        <v>461</v>
      </c>
      <c r="B110" s="126"/>
      <c r="C110" s="126"/>
      <c r="D110" s="126"/>
      <c r="E110" s="126"/>
      <c r="F110" s="126"/>
      <c r="G110" s="126"/>
      <c r="H110" s="126"/>
      <c r="I110" s="126"/>
      <c r="J110" s="126"/>
    </row>
    <row r="111" ht="15">
      <c r="A111" s="43" t="s">
        <v>462</v>
      </c>
    </row>
    <row r="112" spans="1:10" ht="15">
      <c r="A112" s="127" t="s">
        <v>277</v>
      </c>
      <c r="B112" s="127" t="s">
        <v>437</v>
      </c>
      <c r="C112" s="145" t="s">
        <v>463</v>
      </c>
      <c r="D112" s="147"/>
      <c r="E112" s="146"/>
      <c r="F112" s="133" t="s">
        <v>464</v>
      </c>
      <c r="G112" s="135"/>
      <c r="H112" s="135"/>
      <c r="I112" s="134"/>
      <c r="J112" s="173" t="s">
        <v>465</v>
      </c>
    </row>
    <row r="113" spans="1:10" ht="15">
      <c r="A113" s="172"/>
      <c r="B113" s="129"/>
      <c r="C113" s="133" t="s">
        <v>466</v>
      </c>
      <c r="D113" s="134"/>
      <c r="E113" s="45" t="s">
        <v>467</v>
      </c>
      <c r="F113" s="133" t="s">
        <v>466</v>
      </c>
      <c r="G113" s="134"/>
      <c r="H113" s="133" t="s">
        <v>468</v>
      </c>
      <c r="I113" s="134"/>
      <c r="J113" s="174"/>
    </row>
    <row r="114" spans="1:10" ht="15">
      <c r="A114" s="44">
        <v>1</v>
      </c>
      <c r="B114" s="28" t="s">
        <v>279</v>
      </c>
      <c r="C114" s="143"/>
      <c r="D114" s="144"/>
      <c r="E114" s="36">
        <v>472147921.89</v>
      </c>
      <c r="F114" s="143"/>
      <c r="G114" s="144"/>
      <c r="H114" s="143"/>
      <c r="I114" s="144"/>
      <c r="J114" s="33">
        <f>E114</f>
        <v>472147921.89</v>
      </c>
    </row>
    <row r="115" spans="1:10" ht="15">
      <c r="A115" s="44">
        <v>2</v>
      </c>
      <c r="B115" s="28" t="s">
        <v>290</v>
      </c>
      <c r="C115" s="143"/>
      <c r="D115" s="144"/>
      <c r="E115" s="33"/>
      <c r="F115" s="143"/>
      <c r="G115" s="144"/>
      <c r="H115" s="143"/>
      <c r="I115" s="144"/>
      <c r="J115" s="33"/>
    </row>
    <row r="116" spans="1:10" ht="15">
      <c r="A116" s="44">
        <v>3</v>
      </c>
      <c r="B116" s="28" t="s">
        <v>469</v>
      </c>
      <c r="C116" s="143"/>
      <c r="D116" s="144"/>
      <c r="E116" s="33"/>
      <c r="F116" s="143"/>
      <c r="G116" s="144"/>
      <c r="H116" s="143"/>
      <c r="I116" s="144"/>
      <c r="J116" s="33"/>
    </row>
    <row r="117" spans="1:10" ht="15">
      <c r="A117" s="44">
        <v>4</v>
      </c>
      <c r="B117" s="28" t="s">
        <v>280</v>
      </c>
      <c r="C117" s="143">
        <f>+C114+C115-C116</f>
        <v>0</v>
      </c>
      <c r="D117" s="144"/>
      <c r="E117" s="33">
        <f>+E114+E115-E116</f>
        <v>472147921.89</v>
      </c>
      <c r="F117" s="143">
        <f>+F114+F115-F116</f>
        <v>0</v>
      </c>
      <c r="G117" s="144"/>
      <c r="H117" s="143">
        <f>+H114+H115-H116</f>
        <v>0</v>
      </c>
      <c r="I117" s="144"/>
      <c r="J117" s="33">
        <f>+J114+J115-J116</f>
        <v>472147921.89</v>
      </c>
    </row>
    <row r="119" ht="15">
      <c r="A119" s="43" t="s">
        <v>470</v>
      </c>
    </row>
    <row r="121" spans="1:10" ht="15">
      <c r="A121" s="44" t="s">
        <v>277</v>
      </c>
      <c r="B121" s="133" t="s">
        <v>437</v>
      </c>
      <c r="C121" s="134"/>
      <c r="D121" s="148" t="s">
        <v>471</v>
      </c>
      <c r="E121" s="148"/>
      <c r="F121" s="148" t="s">
        <v>472</v>
      </c>
      <c r="G121" s="148"/>
      <c r="H121" s="148"/>
      <c r="I121" s="145" t="s">
        <v>301</v>
      </c>
      <c r="J121" s="146"/>
    </row>
    <row r="122" spans="1:10" ht="15">
      <c r="A122" s="44">
        <v>1</v>
      </c>
      <c r="B122" s="149" t="s">
        <v>473</v>
      </c>
      <c r="C122" s="151"/>
      <c r="D122" s="132"/>
      <c r="E122" s="132"/>
      <c r="F122" s="148"/>
      <c r="G122" s="148"/>
      <c r="H122" s="148"/>
      <c r="I122" s="145"/>
      <c r="J122" s="146"/>
    </row>
    <row r="123" spans="1:10" ht="15">
      <c r="A123" s="44">
        <v>2</v>
      </c>
      <c r="B123" s="149" t="s">
        <v>290</v>
      </c>
      <c r="C123" s="151"/>
      <c r="D123" s="132"/>
      <c r="E123" s="132"/>
      <c r="F123" s="148"/>
      <c r="G123" s="148"/>
      <c r="H123" s="148"/>
      <c r="I123" s="145"/>
      <c r="J123" s="146"/>
    </row>
    <row r="124" spans="1:10" ht="15">
      <c r="A124" s="127"/>
      <c r="B124" s="149" t="s">
        <v>474</v>
      </c>
      <c r="C124" s="151"/>
      <c r="D124" s="132"/>
      <c r="E124" s="132"/>
      <c r="F124" s="148"/>
      <c r="G124" s="148"/>
      <c r="H124" s="148"/>
      <c r="I124" s="145"/>
      <c r="J124" s="146"/>
    </row>
    <row r="125" spans="1:10" ht="15">
      <c r="A125" s="128"/>
      <c r="B125" s="149" t="s">
        <v>475</v>
      </c>
      <c r="C125" s="151"/>
      <c r="D125" s="132"/>
      <c r="E125" s="132"/>
      <c r="F125" s="148"/>
      <c r="G125" s="148"/>
      <c r="H125" s="148"/>
      <c r="I125" s="145"/>
      <c r="J125" s="146"/>
    </row>
    <row r="126" spans="1:10" ht="15">
      <c r="A126" s="129"/>
      <c r="B126" s="141" t="s">
        <v>476</v>
      </c>
      <c r="C126" s="142"/>
      <c r="D126" s="132"/>
      <c r="E126" s="132"/>
      <c r="F126" s="148"/>
      <c r="G126" s="148"/>
      <c r="H126" s="148"/>
      <c r="I126" s="145"/>
      <c r="J126" s="146"/>
    </row>
    <row r="127" spans="1:10" ht="15">
      <c r="A127" s="44"/>
      <c r="B127" s="133"/>
      <c r="C127" s="134"/>
      <c r="D127" s="132"/>
      <c r="E127" s="132"/>
      <c r="F127" s="148"/>
      <c r="G127" s="148"/>
      <c r="H127" s="148"/>
      <c r="I127" s="145"/>
      <c r="J127" s="146"/>
    </row>
    <row r="128" ht="15">
      <c r="A128" s="55"/>
    </row>
    <row r="129" ht="15">
      <c r="A129" s="55"/>
    </row>
    <row r="130" spans="1:10" ht="15">
      <c r="A130" s="44">
        <v>3</v>
      </c>
      <c r="B130" s="149" t="s">
        <v>477</v>
      </c>
      <c r="C130" s="151"/>
      <c r="D130" s="132"/>
      <c r="E130" s="132"/>
      <c r="F130" s="148"/>
      <c r="G130" s="148"/>
      <c r="H130" s="148"/>
      <c r="I130" s="145"/>
      <c r="J130" s="146"/>
    </row>
    <row r="131" spans="1:10" ht="15">
      <c r="A131" s="127"/>
      <c r="B131" s="141" t="s">
        <v>478</v>
      </c>
      <c r="C131" s="142"/>
      <c r="D131" s="132"/>
      <c r="E131" s="132"/>
      <c r="F131" s="148"/>
      <c r="G131" s="148"/>
      <c r="H131" s="148"/>
      <c r="I131" s="145"/>
      <c r="J131" s="146"/>
    </row>
    <row r="132" spans="1:10" ht="15">
      <c r="A132" s="128"/>
      <c r="B132" s="141" t="s">
        <v>479</v>
      </c>
      <c r="C132" s="142"/>
      <c r="D132" s="132"/>
      <c r="E132" s="132"/>
      <c r="F132" s="148"/>
      <c r="G132" s="148"/>
      <c r="H132" s="148"/>
      <c r="I132" s="145"/>
      <c r="J132" s="146"/>
    </row>
    <row r="133" spans="1:10" ht="15">
      <c r="A133" s="129"/>
      <c r="B133" s="141" t="s">
        <v>480</v>
      </c>
      <c r="C133" s="142"/>
      <c r="D133" s="132"/>
      <c r="E133" s="132"/>
      <c r="F133" s="148"/>
      <c r="G133" s="148"/>
      <c r="H133" s="148"/>
      <c r="I133" s="145"/>
      <c r="J133" s="146"/>
    </row>
    <row r="134" spans="1:10" ht="15">
      <c r="A134" s="44">
        <v>4</v>
      </c>
      <c r="B134" s="149" t="s">
        <v>280</v>
      </c>
      <c r="C134" s="151"/>
      <c r="D134" s="132"/>
      <c r="E134" s="132"/>
      <c r="F134" s="148"/>
      <c r="G134" s="148"/>
      <c r="H134" s="148"/>
      <c r="I134" s="145"/>
      <c r="J134" s="146"/>
    </row>
    <row r="135" spans="1:10" ht="15">
      <c r="A135" s="56"/>
      <c r="B135" s="57"/>
      <c r="C135" s="57"/>
      <c r="D135" s="56"/>
      <c r="E135" s="56"/>
      <c r="F135" s="58"/>
      <c r="G135" s="58"/>
      <c r="H135" s="58"/>
      <c r="I135" s="58"/>
      <c r="J135" s="58"/>
    </row>
    <row r="136" ht="15">
      <c r="A136" s="43" t="s">
        <v>481</v>
      </c>
    </row>
    <row r="137" spans="1:10" ht="15">
      <c r="A137" s="44" t="s">
        <v>277</v>
      </c>
      <c r="B137" s="44" t="s">
        <v>437</v>
      </c>
      <c r="C137" s="145" t="s">
        <v>289</v>
      </c>
      <c r="D137" s="146"/>
      <c r="E137" s="59" t="s">
        <v>290</v>
      </c>
      <c r="F137" s="52"/>
      <c r="G137" s="133" t="s">
        <v>469</v>
      </c>
      <c r="H137" s="135"/>
      <c r="I137" s="134"/>
      <c r="J137" s="44" t="s">
        <v>280</v>
      </c>
    </row>
    <row r="138" spans="1:10" ht="90">
      <c r="A138" s="44">
        <v>1</v>
      </c>
      <c r="B138" s="60" t="s">
        <v>482</v>
      </c>
      <c r="C138" s="133"/>
      <c r="D138" s="134"/>
      <c r="E138" s="133"/>
      <c r="F138" s="134"/>
      <c r="G138" s="133"/>
      <c r="H138" s="135"/>
      <c r="I138" s="134"/>
      <c r="J138" s="28"/>
    </row>
    <row r="139" spans="1:10" ht="105">
      <c r="A139" s="44">
        <v>2</v>
      </c>
      <c r="B139" s="60" t="s">
        <v>483</v>
      </c>
      <c r="C139" s="133"/>
      <c r="D139" s="134"/>
      <c r="E139" s="133"/>
      <c r="F139" s="134"/>
      <c r="G139" s="133"/>
      <c r="H139" s="135"/>
      <c r="I139" s="134"/>
      <c r="J139" s="28"/>
    </row>
    <row r="140" spans="1:10" ht="15">
      <c r="A140" s="44">
        <v>3</v>
      </c>
      <c r="B140" s="28" t="s">
        <v>484</v>
      </c>
      <c r="C140" s="133"/>
      <c r="D140" s="134"/>
      <c r="E140" s="133"/>
      <c r="F140" s="134"/>
      <c r="G140" s="133"/>
      <c r="H140" s="135"/>
      <c r="I140" s="134"/>
      <c r="J140" s="28"/>
    </row>
    <row r="141" spans="1:10" ht="15">
      <c r="A141" s="46"/>
      <c r="B141" s="28" t="s">
        <v>301</v>
      </c>
      <c r="C141" s="133"/>
      <c r="D141" s="134"/>
      <c r="E141" s="133"/>
      <c r="F141" s="134"/>
      <c r="G141" s="133"/>
      <c r="H141" s="135"/>
      <c r="I141" s="134"/>
      <c r="J141" s="28"/>
    </row>
    <row r="143" ht="15">
      <c r="A143" s="43" t="s">
        <v>485</v>
      </c>
    </row>
    <row r="144" ht="15">
      <c r="A144" s="43" t="s">
        <v>486</v>
      </c>
    </row>
    <row r="145" spans="1:10" ht="15.75" thickBot="1">
      <c r="A145" s="39"/>
      <c r="B145" s="39"/>
      <c r="C145" s="39"/>
      <c r="D145" s="39"/>
      <c r="E145" s="39"/>
      <c r="F145" s="39"/>
      <c r="G145" s="39"/>
      <c r="H145" s="39"/>
      <c r="I145" s="39"/>
      <c r="J145" s="39"/>
    </row>
    <row r="146" spans="1:10" ht="15.75" thickBot="1">
      <c r="A146" s="41"/>
      <c r="B146" s="41"/>
      <c r="C146" s="41"/>
      <c r="D146" s="41"/>
      <c r="E146" s="41"/>
      <c r="F146" s="41"/>
      <c r="G146" s="41"/>
      <c r="H146" s="41"/>
      <c r="I146" s="41"/>
      <c r="J146" s="41"/>
    </row>
    <row r="147" spans="1:10" ht="15.75" thickBot="1">
      <c r="A147" s="41"/>
      <c r="B147" s="41"/>
      <c r="C147" s="41"/>
      <c r="D147" s="41"/>
      <c r="E147" s="41"/>
      <c r="F147" s="41"/>
      <c r="G147" s="41"/>
      <c r="H147" s="41"/>
      <c r="I147" s="41"/>
      <c r="J147" s="41"/>
    </row>
    <row r="148" spans="1:10" ht="15.75" thickBot="1">
      <c r="A148" s="41"/>
      <c r="B148" s="41"/>
      <c r="C148" s="41"/>
      <c r="D148" s="41"/>
      <c r="E148" s="41"/>
      <c r="F148" s="41"/>
      <c r="G148" s="41"/>
      <c r="H148" s="41"/>
      <c r="I148" s="41"/>
      <c r="J148" s="41"/>
    </row>
    <row r="149" spans="1:10" ht="15.75" thickBot="1">
      <c r="A149" s="41"/>
      <c r="B149" s="41"/>
      <c r="C149" s="41"/>
      <c r="D149" s="41"/>
      <c r="E149" s="41"/>
      <c r="F149" s="41"/>
      <c r="G149" s="41"/>
      <c r="H149" s="41"/>
      <c r="I149" s="41"/>
      <c r="J149" s="41"/>
    </row>
    <row r="150" spans="1:10" ht="15.75" thickBot="1">
      <c r="A150" s="41"/>
      <c r="B150" s="41"/>
      <c r="C150" s="41"/>
      <c r="D150" s="41"/>
      <c r="E150" s="41"/>
      <c r="F150" s="41"/>
      <c r="G150" s="41"/>
      <c r="H150" s="41"/>
      <c r="I150" s="41"/>
      <c r="J150" s="41"/>
    </row>
    <row r="152" spans="1:10" ht="15">
      <c r="A152" s="126" t="s">
        <v>487</v>
      </c>
      <c r="B152" s="126"/>
      <c r="C152" s="126"/>
      <c r="D152" s="126"/>
      <c r="E152" s="126"/>
      <c r="F152" s="126"/>
      <c r="G152" s="126"/>
      <c r="H152" s="126"/>
      <c r="I152" s="126"/>
      <c r="J152" s="126"/>
    </row>
    <row r="154" spans="1:10" ht="15">
      <c r="A154" s="46" t="s">
        <v>277</v>
      </c>
      <c r="B154" s="133" t="s">
        <v>5</v>
      </c>
      <c r="C154" s="135"/>
      <c r="D154" s="135"/>
      <c r="E154" s="134"/>
      <c r="F154" s="133" t="s">
        <v>488</v>
      </c>
      <c r="G154" s="135"/>
      <c r="H154" s="134"/>
      <c r="I154" s="133" t="s">
        <v>489</v>
      </c>
      <c r="J154" s="134"/>
    </row>
    <row r="155" spans="1:10" ht="15">
      <c r="A155" s="46">
        <v>1</v>
      </c>
      <c r="B155" s="149" t="s">
        <v>490</v>
      </c>
      <c r="C155" s="150"/>
      <c r="D155" s="150"/>
      <c r="E155" s="151"/>
      <c r="F155" s="169">
        <v>172488349.01</v>
      </c>
      <c r="G155" s="170"/>
      <c r="H155" s="171"/>
      <c r="I155" s="169">
        <v>307838271.93</v>
      </c>
      <c r="J155" s="171"/>
    </row>
    <row r="156" spans="1:10" ht="15">
      <c r="A156" s="127" t="s">
        <v>352</v>
      </c>
      <c r="B156" s="149" t="s">
        <v>491</v>
      </c>
      <c r="C156" s="150"/>
      <c r="D156" s="150"/>
      <c r="E156" s="151"/>
      <c r="F156" s="143"/>
      <c r="G156" s="164"/>
      <c r="H156" s="144"/>
      <c r="I156" s="143"/>
      <c r="J156" s="144"/>
    </row>
    <row r="157" spans="1:10" ht="15">
      <c r="A157" s="129"/>
      <c r="B157" s="149"/>
      <c r="C157" s="150"/>
      <c r="D157" s="150"/>
      <c r="E157" s="151"/>
      <c r="F157" s="143"/>
      <c r="G157" s="164"/>
      <c r="H157" s="144"/>
      <c r="I157" s="143"/>
      <c r="J157" s="144"/>
    </row>
    <row r="158" spans="1:10" ht="15">
      <c r="A158" s="167" t="s">
        <v>353</v>
      </c>
      <c r="B158" s="149" t="s">
        <v>492</v>
      </c>
      <c r="C158" s="150"/>
      <c r="D158" s="150"/>
      <c r="E158" s="151"/>
      <c r="F158" s="143"/>
      <c r="G158" s="164"/>
      <c r="H158" s="144"/>
      <c r="I158" s="143"/>
      <c r="J158" s="144"/>
    </row>
    <row r="159" spans="1:10" ht="15">
      <c r="A159" s="168"/>
      <c r="B159" s="149"/>
      <c r="C159" s="150"/>
      <c r="D159" s="150"/>
      <c r="E159" s="151"/>
      <c r="F159" s="143"/>
      <c r="G159" s="164"/>
      <c r="H159" s="144"/>
      <c r="I159" s="143"/>
      <c r="J159" s="144"/>
    </row>
    <row r="160" spans="1:10" ht="15">
      <c r="A160" s="46" t="s">
        <v>359</v>
      </c>
      <c r="B160" s="149" t="s">
        <v>493</v>
      </c>
      <c r="C160" s="150"/>
      <c r="D160" s="150"/>
      <c r="E160" s="151"/>
      <c r="F160" s="169">
        <f>F155</f>
        <v>172488349.01</v>
      </c>
      <c r="G160" s="170"/>
      <c r="H160" s="171"/>
      <c r="I160" s="169">
        <f>+I155</f>
        <v>307838271.93</v>
      </c>
      <c r="J160" s="171"/>
    </row>
    <row r="161" spans="1:10" ht="15">
      <c r="A161" s="46">
        <v>2</v>
      </c>
      <c r="B161" s="133" t="s">
        <v>494</v>
      </c>
      <c r="C161" s="135"/>
      <c r="D161" s="135"/>
      <c r="E161" s="134"/>
      <c r="F161" s="143"/>
      <c r="G161" s="164"/>
      <c r="H161" s="144"/>
      <c r="I161" s="143"/>
      <c r="J161" s="144"/>
    </row>
    <row r="162" spans="1:10" ht="15">
      <c r="A162" s="46">
        <v>3</v>
      </c>
      <c r="B162" s="149" t="s">
        <v>495</v>
      </c>
      <c r="C162" s="150"/>
      <c r="D162" s="150"/>
      <c r="E162" s="151"/>
      <c r="F162" s="143">
        <v>172488349.01</v>
      </c>
      <c r="G162" s="164"/>
      <c r="H162" s="144"/>
      <c r="I162" s="143">
        <f>+I160-I161</f>
        <v>307838271.93</v>
      </c>
      <c r="J162" s="144"/>
    </row>
    <row r="163" spans="1:10" ht="15">
      <c r="A163" s="46">
        <v>4</v>
      </c>
      <c r="B163" s="149" t="s">
        <v>496</v>
      </c>
      <c r="C163" s="150"/>
      <c r="D163" s="150"/>
      <c r="E163" s="151"/>
      <c r="F163" s="169">
        <f>F164+F166</f>
        <v>0</v>
      </c>
      <c r="G163" s="170"/>
      <c r="H163" s="171"/>
      <c r="I163" s="169">
        <f>I164+I166</f>
        <v>0</v>
      </c>
      <c r="J163" s="171"/>
    </row>
    <row r="164" spans="1:10" ht="15">
      <c r="A164" s="167" t="s">
        <v>497</v>
      </c>
      <c r="B164" s="149" t="s">
        <v>498</v>
      </c>
      <c r="C164" s="150"/>
      <c r="D164" s="150"/>
      <c r="E164" s="151"/>
      <c r="F164" s="143"/>
      <c r="G164" s="164"/>
      <c r="H164" s="144"/>
      <c r="I164" s="143"/>
      <c r="J164" s="144"/>
    </row>
    <row r="165" spans="1:10" ht="15">
      <c r="A165" s="168"/>
      <c r="B165" s="149"/>
      <c r="C165" s="150"/>
      <c r="D165" s="150"/>
      <c r="E165" s="151"/>
      <c r="F165" s="143"/>
      <c r="G165" s="164"/>
      <c r="H165" s="144"/>
      <c r="I165" s="143"/>
      <c r="J165" s="144"/>
    </row>
    <row r="166" spans="1:10" ht="15">
      <c r="A166" s="127" t="s">
        <v>499</v>
      </c>
      <c r="B166" s="149" t="s">
        <v>500</v>
      </c>
      <c r="C166" s="150"/>
      <c r="D166" s="150"/>
      <c r="E166" s="151"/>
      <c r="F166" s="143"/>
      <c r="G166" s="164"/>
      <c r="H166" s="144"/>
      <c r="I166" s="143"/>
      <c r="J166" s="144"/>
    </row>
    <row r="167" spans="1:10" ht="15">
      <c r="A167" s="129"/>
      <c r="B167" s="149"/>
      <c r="C167" s="150"/>
      <c r="D167" s="150"/>
      <c r="E167" s="151"/>
      <c r="F167" s="143"/>
      <c r="G167" s="164"/>
      <c r="H167" s="144"/>
      <c r="I167" s="143"/>
      <c r="J167" s="144"/>
    </row>
    <row r="168" spans="1:10" ht="15">
      <c r="A168" s="46" t="s">
        <v>501</v>
      </c>
      <c r="B168" s="149" t="s">
        <v>502</v>
      </c>
      <c r="C168" s="150"/>
      <c r="D168" s="150"/>
      <c r="E168" s="151"/>
      <c r="F168" s="143">
        <f>F163</f>
        <v>0</v>
      </c>
      <c r="G168" s="164"/>
      <c r="H168" s="144"/>
      <c r="I168" s="143">
        <f>+I163</f>
        <v>0</v>
      </c>
      <c r="J168" s="144"/>
    </row>
    <row r="169" spans="1:10" ht="27.75" customHeight="1">
      <c r="A169" s="166" t="s">
        <v>503</v>
      </c>
      <c r="B169" s="166"/>
      <c r="C169" s="166"/>
      <c r="D169" s="166"/>
      <c r="E169" s="166"/>
      <c r="F169" s="166"/>
      <c r="G169" s="166"/>
      <c r="H169" s="166"/>
      <c r="I169" s="166"/>
      <c r="J169" s="166"/>
    </row>
    <row r="170" spans="1:10" ht="52.5" customHeight="1">
      <c r="A170" s="131" t="s">
        <v>504</v>
      </c>
      <c r="B170" s="131"/>
      <c r="C170" s="131"/>
      <c r="D170" s="131"/>
      <c r="E170" s="131"/>
      <c r="F170" s="131"/>
      <c r="G170" s="131"/>
      <c r="H170" s="131"/>
      <c r="I170" s="131"/>
      <c r="J170" s="131"/>
    </row>
    <row r="173" spans="1:10" ht="15">
      <c r="A173" s="126" t="s">
        <v>505</v>
      </c>
      <c r="B173" s="126"/>
      <c r="C173" s="126"/>
      <c r="D173" s="126"/>
      <c r="E173" s="126"/>
      <c r="F173" s="126"/>
      <c r="G173" s="126"/>
      <c r="H173" s="126"/>
      <c r="I173" s="126"/>
      <c r="J173" s="126"/>
    </row>
    <row r="174" ht="15">
      <c r="A174" s="43" t="s">
        <v>506</v>
      </c>
    </row>
    <row r="175" spans="1:10" ht="15">
      <c r="A175" s="46" t="s">
        <v>277</v>
      </c>
      <c r="B175" s="133" t="s">
        <v>507</v>
      </c>
      <c r="C175" s="135"/>
      <c r="D175" s="135"/>
      <c r="E175" s="134"/>
      <c r="F175" s="133" t="s">
        <v>488</v>
      </c>
      <c r="G175" s="135"/>
      <c r="H175" s="134"/>
      <c r="I175" s="133" t="s">
        <v>489</v>
      </c>
      <c r="J175" s="134"/>
    </row>
    <row r="176" spans="1:10" ht="15">
      <c r="A176" s="46">
        <v>1</v>
      </c>
      <c r="B176" s="149"/>
      <c r="C176" s="150"/>
      <c r="D176" s="150"/>
      <c r="E176" s="151"/>
      <c r="F176" s="133"/>
      <c r="G176" s="135"/>
      <c r="H176" s="134"/>
      <c r="I176" s="165"/>
      <c r="J176" s="134"/>
    </row>
    <row r="177" spans="1:10" ht="15">
      <c r="A177" s="46">
        <v>2</v>
      </c>
      <c r="B177" s="149"/>
      <c r="C177" s="150"/>
      <c r="D177" s="150"/>
      <c r="E177" s="151"/>
      <c r="F177" s="133"/>
      <c r="G177" s="135"/>
      <c r="H177" s="134"/>
      <c r="I177" s="133"/>
      <c r="J177" s="134"/>
    </row>
    <row r="178" spans="1:10" ht="15">
      <c r="A178" s="46">
        <v>3</v>
      </c>
      <c r="B178" s="149" t="s">
        <v>301</v>
      </c>
      <c r="C178" s="150"/>
      <c r="D178" s="150"/>
      <c r="E178" s="151"/>
      <c r="F178" s="133"/>
      <c r="G178" s="135"/>
      <c r="H178" s="134"/>
      <c r="I178" s="133"/>
      <c r="J178" s="134"/>
    </row>
    <row r="180" ht="15">
      <c r="A180" s="43" t="s">
        <v>508</v>
      </c>
    </row>
    <row r="181" spans="1:10" ht="15">
      <c r="A181" s="46" t="s">
        <v>277</v>
      </c>
      <c r="B181" s="133" t="s">
        <v>451</v>
      </c>
      <c r="C181" s="135"/>
      <c r="D181" s="135"/>
      <c r="E181" s="134"/>
      <c r="F181" s="133" t="s">
        <v>488</v>
      </c>
      <c r="G181" s="135"/>
      <c r="H181" s="134"/>
      <c r="I181" s="133" t="s">
        <v>489</v>
      </c>
      <c r="J181" s="134"/>
    </row>
    <row r="182" spans="1:10" ht="15">
      <c r="A182" s="44">
        <v>1</v>
      </c>
      <c r="B182" s="141" t="s">
        <v>509</v>
      </c>
      <c r="C182" s="157"/>
      <c r="D182" s="157"/>
      <c r="E182" s="142"/>
      <c r="F182" s="143"/>
      <c r="G182" s="164"/>
      <c r="H182" s="144"/>
      <c r="I182" s="143"/>
      <c r="J182" s="144"/>
    </row>
    <row r="183" spans="1:10" ht="15">
      <c r="A183" s="44">
        <v>2</v>
      </c>
      <c r="B183" s="141" t="s">
        <v>510</v>
      </c>
      <c r="C183" s="157"/>
      <c r="D183" s="157"/>
      <c r="E183" s="142"/>
      <c r="F183" s="143"/>
      <c r="G183" s="164"/>
      <c r="H183" s="144"/>
      <c r="I183" s="143"/>
      <c r="J183" s="144"/>
    </row>
    <row r="184" spans="1:10" ht="15">
      <c r="A184" s="44">
        <v>3</v>
      </c>
      <c r="B184" s="141" t="s">
        <v>511</v>
      </c>
      <c r="C184" s="157"/>
      <c r="D184" s="157"/>
      <c r="E184" s="142"/>
      <c r="F184" s="143"/>
      <c r="G184" s="164"/>
      <c r="H184" s="144"/>
      <c r="I184" s="143"/>
      <c r="J184" s="144"/>
    </row>
    <row r="185" spans="1:10" ht="15">
      <c r="A185" s="44">
        <v>4</v>
      </c>
      <c r="B185" s="141"/>
      <c r="C185" s="157"/>
      <c r="D185" s="157"/>
      <c r="E185" s="142"/>
      <c r="F185" s="143"/>
      <c r="G185" s="164"/>
      <c r="H185" s="144"/>
      <c r="I185" s="143"/>
      <c r="J185" s="144"/>
    </row>
    <row r="186" spans="1:10" ht="15">
      <c r="A186" s="44">
        <v>5</v>
      </c>
      <c r="B186" s="141"/>
      <c r="C186" s="157"/>
      <c r="D186" s="157"/>
      <c r="E186" s="142"/>
      <c r="F186" s="143"/>
      <c r="G186" s="164"/>
      <c r="H186" s="144"/>
      <c r="I186" s="143"/>
      <c r="J186" s="144"/>
    </row>
    <row r="187" spans="1:10" ht="15">
      <c r="A187" s="44">
        <v>6</v>
      </c>
      <c r="B187" s="149" t="s">
        <v>301</v>
      </c>
      <c r="C187" s="150"/>
      <c r="D187" s="150"/>
      <c r="E187" s="151"/>
      <c r="F187" s="143">
        <f>SUM(F182:H186)</f>
        <v>0</v>
      </c>
      <c r="G187" s="164"/>
      <c r="H187" s="144"/>
      <c r="I187" s="143">
        <f>SUM(I182:J186)</f>
        <v>0</v>
      </c>
      <c r="J187" s="144"/>
    </row>
    <row r="189" ht="15">
      <c r="A189" s="43" t="s">
        <v>512</v>
      </c>
    </row>
    <row r="190" spans="1:10" ht="15">
      <c r="A190" s="46" t="s">
        <v>277</v>
      </c>
      <c r="B190" s="133" t="s">
        <v>451</v>
      </c>
      <c r="C190" s="135"/>
      <c r="D190" s="135"/>
      <c r="E190" s="134"/>
      <c r="F190" s="133" t="s">
        <v>488</v>
      </c>
      <c r="G190" s="135"/>
      <c r="H190" s="134"/>
      <c r="I190" s="133" t="s">
        <v>489</v>
      </c>
      <c r="J190" s="134"/>
    </row>
    <row r="191" spans="1:10" ht="15">
      <c r="A191" s="46">
        <v>1</v>
      </c>
      <c r="B191" s="141" t="s">
        <v>513</v>
      </c>
      <c r="C191" s="157"/>
      <c r="D191" s="157"/>
      <c r="E191" s="142"/>
      <c r="F191" s="143"/>
      <c r="G191" s="164"/>
      <c r="H191" s="144"/>
      <c r="I191" s="143"/>
      <c r="J191" s="144"/>
    </row>
    <row r="192" spans="1:10" ht="15">
      <c r="A192" s="46">
        <v>2</v>
      </c>
      <c r="B192" s="141" t="s">
        <v>514</v>
      </c>
      <c r="C192" s="157"/>
      <c r="D192" s="157"/>
      <c r="E192" s="142"/>
      <c r="F192" s="143"/>
      <c r="G192" s="164"/>
      <c r="H192" s="144"/>
      <c r="I192" s="143"/>
      <c r="J192" s="144"/>
    </row>
    <row r="193" spans="1:10" ht="15">
      <c r="A193" s="46">
        <v>3</v>
      </c>
      <c r="B193" s="141" t="s">
        <v>515</v>
      </c>
      <c r="C193" s="157"/>
      <c r="D193" s="157"/>
      <c r="E193" s="142"/>
      <c r="F193" s="143"/>
      <c r="G193" s="164"/>
      <c r="H193" s="144"/>
      <c r="I193" s="143"/>
      <c r="J193" s="144"/>
    </row>
    <row r="194" spans="1:10" ht="15">
      <c r="A194" s="46"/>
      <c r="B194" s="141" t="s">
        <v>516</v>
      </c>
      <c r="C194" s="157"/>
      <c r="D194" s="157"/>
      <c r="E194" s="142"/>
      <c r="F194" s="143"/>
      <c r="G194" s="164"/>
      <c r="H194" s="144"/>
      <c r="I194" s="143"/>
      <c r="J194" s="144"/>
    </row>
    <row r="195" spans="1:10" ht="15">
      <c r="A195" s="46"/>
      <c r="B195" s="133" t="s">
        <v>517</v>
      </c>
      <c r="C195" s="135"/>
      <c r="D195" s="135"/>
      <c r="E195" s="134"/>
      <c r="F195" s="143"/>
      <c r="G195" s="164"/>
      <c r="H195" s="144"/>
      <c r="I195" s="143"/>
      <c r="J195" s="144"/>
    </row>
    <row r="196" spans="1:10" ht="15">
      <c r="A196" s="46"/>
      <c r="B196" s="133" t="s">
        <v>301</v>
      </c>
      <c r="C196" s="135"/>
      <c r="D196" s="135"/>
      <c r="E196" s="134"/>
      <c r="F196" s="143"/>
      <c r="G196" s="164"/>
      <c r="H196" s="144"/>
      <c r="I196" s="143">
        <f>SUM(I191:J195)</f>
        <v>0</v>
      </c>
      <c r="J196" s="144"/>
    </row>
    <row r="199" spans="1:10" ht="15">
      <c r="A199" s="126" t="s">
        <v>518</v>
      </c>
      <c r="B199" s="126"/>
      <c r="C199" s="126"/>
      <c r="D199" s="126"/>
      <c r="E199" s="126"/>
      <c r="F199" s="126"/>
      <c r="G199" s="126"/>
      <c r="H199" s="126"/>
      <c r="I199" s="126"/>
      <c r="J199" s="126"/>
    </row>
    <row r="200" ht="15">
      <c r="A200" s="43" t="s">
        <v>519</v>
      </c>
    </row>
    <row r="201" spans="1:10" ht="15">
      <c r="A201" s="127" t="s">
        <v>277</v>
      </c>
      <c r="B201" s="158" t="s">
        <v>520</v>
      </c>
      <c r="C201" s="159"/>
      <c r="D201" s="160"/>
      <c r="E201" s="138" t="s">
        <v>521</v>
      </c>
      <c r="F201" s="140"/>
      <c r="G201" s="139"/>
      <c r="H201" s="138" t="s">
        <v>489</v>
      </c>
      <c r="I201" s="140"/>
      <c r="J201" s="139"/>
    </row>
    <row r="202" spans="1:10" ht="15">
      <c r="A202" s="129"/>
      <c r="B202" s="161"/>
      <c r="C202" s="162"/>
      <c r="D202" s="163"/>
      <c r="E202" s="33"/>
      <c r="F202" s="152"/>
      <c r="G202" s="153"/>
      <c r="H202" s="152"/>
      <c r="I202" s="153"/>
      <c r="J202" s="33"/>
    </row>
    <row r="203" spans="1:10" ht="15">
      <c r="A203" s="46">
        <v>1</v>
      </c>
      <c r="B203" s="149" t="s">
        <v>522</v>
      </c>
      <c r="C203" s="150"/>
      <c r="D203" s="151"/>
      <c r="E203" s="33"/>
      <c r="F203" s="152">
        <v>44717391.3</v>
      </c>
      <c r="G203" s="153"/>
      <c r="H203" s="152"/>
      <c r="I203" s="153"/>
      <c r="J203" s="61">
        <v>81201155</v>
      </c>
    </row>
    <row r="204" spans="1:10" ht="15">
      <c r="A204" s="46">
        <v>2</v>
      </c>
      <c r="B204" s="141" t="s">
        <v>523</v>
      </c>
      <c r="C204" s="157"/>
      <c r="D204" s="142"/>
      <c r="E204" s="33"/>
      <c r="F204" s="152">
        <v>5577193.91</v>
      </c>
      <c r="G204" s="153"/>
      <c r="H204" s="152"/>
      <c r="I204" s="153"/>
      <c r="J204" s="61">
        <v>10110862.07</v>
      </c>
    </row>
    <row r="205" spans="1:10" ht="15">
      <c r="A205" s="46">
        <v>3</v>
      </c>
      <c r="B205" s="149" t="s">
        <v>524</v>
      </c>
      <c r="C205" s="150"/>
      <c r="D205" s="151"/>
      <c r="E205" s="33"/>
      <c r="F205" s="152">
        <v>109965607.01</v>
      </c>
      <c r="G205" s="153"/>
      <c r="H205" s="152"/>
      <c r="I205" s="153"/>
      <c r="J205" s="33">
        <v>48809648.99</v>
      </c>
    </row>
    <row r="206" spans="1:10" ht="15">
      <c r="A206" s="46">
        <v>4</v>
      </c>
      <c r="B206" s="149" t="s">
        <v>525</v>
      </c>
      <c r="C206" s="150"/>
      <c r="D206" s="151"/>
      <c r="E206" s="33"/>
      <c r="F206" s="152">
        <v>0</v>
      </c>
      <c r="G206" s="153"/>
      <c r="H206" s="152"/>
      <c r="I206" s="153"/>
      <c r="J206" s="36"/>
    </row>
    <row r="207" spans="1:10" ht="15">
      <c r="A207" s="46">
        <v>5</v>
      </c>
      <c r="B207" s="149" t="s">
        <v>526</v>
      </c>
      <c r="C207" s="150"/>
      <c r="D207" s="151"/>
      <c r="E207" s="33"/>
      <c r="F207" s="152">
        <v>1045266.38</v>
      </c>
      <c r="G207" s="153"/>
      <c r="H207" s="152"/>
      <c r="I207" s="153"/>
      <c r="J207" s="62">
        <v>878326.37</v>
      </c>
    </row>
    <row r="208" spans="1:10" ht="15">
      <c r="A208" s="46">
        <v>6</v>
      </c>
      <c r="B208" s="149" t="s">
        <v>527</v>
      </c>
      <c r="C208" s="150"/>
      <c r="D208" s="151"/>
      <c r="E208" s="33"/>
      <c r="F208" s="152">
        <v>188130.25</v>
      </c>
      <c r="G208" s="153"/>
      <c r="H208" s="152"/>
      <c r="I208" s="153"/>
      <c r="J208" s="62"/>
    </row>
    <row r="209" spans="1:10" ht="15">
      <c r="A209" s="46">
        <v>7</v>
      </c>
      <c r="B209" s="149" t="s">
        <v>528</v>
      </c>
      <c r="C209" s="150"/>
      <c r="D209" s="151"/>
      <c r="E209" s="33"/>
      <c r="F209" s="152">
        <v>4020000</v>
      </c>
      <c r="G209" s="153"/>
      <c r="H209" s="152"/>
      <c r="I209" s="153"/>
      <c r="J209" s="33">
        <v>5772881.82</v>
      </c>
    </row>
    <row r="210" spans="1:10" ht="15">
      <c r="A210" s="46">
        <v>8</v>
      </c>
      <c r="B210" s="149" t="s">
        <v>529</v>
      </c>
      <c r="C210" s="150"/>
      <c r="D210" s="151"/>
      <c r="E210" s="33"/>
      <c r="F210" s="152">
        <v>0</v>
      </c>
      <c r="G210" s="153"/>
      <c r="H210" s="152"/>
      <c r="I210" s="153"/>
      <c r="J210" s="62"/>
    </row>
    <row r="211" spans="1:10" ht="15">
      <c r="A211" s="46">
        <v>9</v>
      </c>
      <c r="B211" s="149" t="s">
        <v>530</v>
      </c>
      <c r="C211" s="150"/>
      <c r="D211" s="151"/>
      <c r="E211" s="33"/>
      <c r="F211" s="152">
        <v>0</v>
      </c>
      <c r="G211" s="153"/>
      <c r="H211" s="152"/>
      <c r="I211" s="153"/>
      <c r="J211" s="33"/>
    </row>
    <row r="212" spans="1:10" ht="15">
      <c r="A212" s="46">
        <v>10</v>
      </c>
      <c r="B212" s="149" t="s">
        <v>531</v>
      </c>
      <c r="C212" s="150"/>
      <c r="D212" s="151"/>
      <c r="E212" s="33"/>
      <c r="F212" s="152">
        <v>0</v>
      </c>
      <c r="G212" s="153"/>
      <c r="H212" s="152"/>
      <c r="I212" s="153"/>
      <c r="J212" s="33"/>
    </row>
    <row r="213" spans="1:10" ht="15">
      <c r="A213" s="46">
        <v>11</v>
      </c>
      <c r="B213" s="149" t="s">
        <v>532</v>
      </c>
      <c r="C213" s="150"/>
      <c r="D213" s="151"/>
      <c r="E213" s="33"/>
      <c r="F213" s="152">
        <v>11938099.06</v>
      </c>
      <c r="G213" s="153"/>
      <c r="H213" s="152"/>
      <c r="I213" s="153"/>
      <c r="J213" s="33">
        <v>11703071.63</v>
      </c>
    </row>
    <row r="214" spans="1:10" ht="15">
      <c r="A214" s="46">
        <v>12</v>
      </c>
      <c r="B214" s="149" t="s">
        <v>533</v>
      </c>
      <c r="C214" s="150"/>
      <c r="D214" s="151"/>
      <c r="E214" s="33"/>
      <c r="F214" s="152">
        <v>51044180.92</v>
      </c>
      <c r="G214" s="153"/>
      <c r="H214" s="152"/>
      <c r="I214" s="153"/>
      <c r="J214" s="62">
        <v>129550244.53</v>
      </c>
    </row>
    <row r="215" spans="1:10" ht="15">
      <c r="A215" s="46">
        <v>13</v>
      </c>
      <c r="B215" s="149" t="s">
        <v>534</v>
      </c>
      <c r="C215" s="150"/>
      <c r="D215" s="151"/>
      <c r="E215" s="33"/>
      <c r="F215" s="152">
        <v>0</v>
      </c>
      <c r="G215" s="153"/>
      <c r="H215" s="152"/>
      <c r="I215" s="153"/>
      <c r="J215" s="62"/>
    </row>
    <row r="216" spans="1:10" ht="15">
      <c r="A216" s="46">
        <v>14</v>
      </c>
      <c r="B216" s="149" t="s">
        <v>535</v>
      </c>
      <c r="C216" s="150"/>
      <c r="D216" s="151"/>
      <c r="E216" s="33"/>
      <c r="F216" s="152">
        <v>0</v>
      </c>
      <c r="G216" s="153"/>
      <c r="H216" s="152"/>
      <c r="I216" s="153"/>
      <c r="J216" s="63"/>
    </row>
    <row r="217" spans="1:10" ht="15">
      <c r="A217" s="46">
        <v>15</v>
      </c>
      <c r="B217" s="149" t="s">
        <v>536</v>
      </c>
      <c r="C217" s="150"/>
      <c r="D217" s="151"/>
      <c r="E217" s="33"/>
      <c r="F217" s="152">
        <v>1241000</v>
      </c>
      <c r="G217" s="153"/>
      <c r="H217" s="152"/>
      <c r="I217" s="153"/>
      <c r="J217" s="33">
        <v>8522800</v>
      </c>
    </row>
    <row r="218" spans="1:10" ht="15">
      <c r="A218" s="46">
        <v>16</v>
      </c>
      <c r="B218" s="149" t="s">
        <v>537</v>
      </c>
      <c r="C218" s="150"/>
      <c r="D218" s="151"/>
      <c r="E218" s="33"/>
      <c r="F218" s="152">
        <v>22980000</v>
      </c>
      <c r="G218" s="153"/>
      <c r="H218" s="152"/>
      <c r="I218" s="153"/>
      <c r="J218" s="36">
        <v>9077272.73</v>
      </c>
    </row>
    <row r="219" spans="1:10" ht="15">
      <c r="A219" s="46">
        <v>17</v>
      </c>
      <c r="B219" s="149" t="s">
        <v>538</v>
      </c>
      <c r="C219" s="150"/>
      <c r="D219" s="151"/>
      <c r="E219" s="33"/>
      <c r="F219" s="152">
        <v>0</v>
      </c>
      <c r="G219" s="153"/>
      <c r="H219" s="152"/>
      <c r="I219" s="153"/>
      <c r="J219" s="62"/>
    </row>
    <row r="220" spans="1:10" ht="15">
      <c r="A220" s="46">
        <v>18</v>
      </c>
      <c r="B220" s="149" t="s">
        <v>539</v>
      </c>
      <c r="C220" s="150"/>
      <c r="D220" s="151"/>
      <c r="E220" s="33"/>
      <c r="F220" s="152">
        <v>4181276.39</v>
      </c>
      <c r="G220" s="153"/>
      <c r="H220" s="152"/>
      <c r="I220" s="153"/>
      <c r="J220" s="62">
        <v>3272727.27</v>
      </c>
    </row>
    <row r="221" spans="1:10" ht="15">
      <c r="A221" s="46">
        <v>19</v>
      </c>
      <c r="B221" s="149" t="s">
        <v>540</v>
      </c>
      <c r="C221" s="150"/>
      <c r="D221" s="151"/>
      <c r="E221" s="33"/>
      <c r="F221" s="152">
        <v>619072.72</v>
      </c>
      <c r="G221" s="153"/>
      <c r="H221" s="152"/>
      <c r="I221" s="153"/>
      <c r="J221" s="62">
        <v>1017476.69</v>
      </c>
    </row>
    <row r="222" spans="1:10" ht="15">
      <c r="A222" s="46">
        <v>20</v>
      </c>
      <c r="B222" s="149" t="s">
        <v>541</v>
      </c>
      <c r="C222" s="150"/>
      <c r="D222" s="151"/>
      <c r="E222" s="33"/>
      <c r="F222" s="152">
        <v>481554.55</v>
      </c>
      <c r="G222" s="153"/>
      <c r="H222" s="152"/>
      <c r="I222" s="153"/>
      <c r="J222" s="63"/>
    </row>
    <row r="223" spans="1:10" ht="15">
      <c r="A223" s="46">
        <v>21</v>
      </c>
      <c r="B223" s="149" t="s">
        <v>542</v>
      </c>
      <c r="C223" s="150"/>
      <c r="D223" s="151"/>
      <c r="E223" s="33"/>
      <c r="F223" s="152">
        <v>2603038.26</v>
      </c>
      <c r="G223" s="153"/>
      <c r="H223" s="152"/>
      <c r="I223" s="156"/>
      <c r="J223" s="62">
        <v>575000</v>
      </c>
    </row>
    <row r="224" spans="1:10" ht="15">
      <c r="A224" s="46">
        <v>22</v>
      </c>
      <c r="B224" s="149" t="s">
        <v>145</v>
      </c>
      <c r="C224" s="150"/>
      <c r="D224" s="151"/>
      <c r="E224" s="33"/>
      <c r="F224" s="152"/>
      <c r="G224" s="153"/>
      <c r="H224" s="152"/>
      <c r="I224" s="153"/>
      <c r="J224" s="63"/>
    </row>
    <row r="225" spans="1:10" ht="15">
      <c r="A225" s="46">
        <v>23</v>
      </c>
      <c r="B225" s="149"/>
      <c r="C225" s="150"/>
      <c r="D225" s="151"/>
      <c r="E225" s="33"/>
      <c r="F225" s="152">
        <v>0</v>
      </c>
      <c r="G225" s="153"/>
      <c r="H225" s="152"/>
      <c r="I225" s="153"/>
      <c r="J225" s="33"/>
    </row>
    <row r="226" spans="1:11" ht="15">
      <c r="A226" s="46">
        <v>24</v>
      </c>
      <c r="B226" s="149" t="s">
        <v>301</v>
      </c>
      <c r="C226" s="150"/>
      <c r="D226" s="151"/>
      <c r="E226" s="33"/>
      <c r="F226" s="152">
        <f>SUM(F203:G225)</f>
        <v>260601810.74999997</v>
      </c>
      <c r="G226" s="153"/>
      <c r="H226" s="154">
        <f>SUM(H203:I225)</f>
        <v>0</v>
      </c>
      <c r="I226" s="155"/>
      <c r="J226" s="64">
        <f>SUM(J203:J225)</f>
        <v>310491467.09999996</v>
      </c>
      <c r="K226" s="65"/>
    </row>
    <row r="228" ht="15">
      <c r="A228" s="43" t="s">
        <v>543</v>
      </c>
    </row>
    <row r="229" spans="1:10" ht="15">
      <c r="A229" s="46" t="s">
        <v>277</v>
      </c>
      <c r="B229" s="133" t="s">
        <v>520</v>
      </c>
      <c r="C229" s="135"/>
      <c r="D229" s="135"/>
      <c r="E229" s="134"/>
      <c r="F229" s="133" t="s">
        <v>488</v>
      </c>
      <c r="G229" s="135"/>
      <c r="H229" s="134"/>
      <c r="I229" s="133" t="s">
        <v>489</v>
      </c>
      <c r="J229" s="134"/>
    </row>
    <row r="230" spans="1:10" ht="15">
      <c r="A230" s="44">
        <v>1</v>
      </c>
      <c r="B230" s="149" t="s">
        <v>544</v>
      </c>
      <c r="C230" s="150"/>
      <c r="D230" s="150"/>
      <c r="E230" s="151"/>
      <c r="F230" s="133">
        <v>105000</v>
      </c>
      <c r="G230" s="135"/>
      <c r="H230" s="134"/>
      <c r="I230" s="143">
        <v>0</v>
      </c>
      <c r="J230" s="144"/>
    </row>
    <row r="231" spans="1:10" ht="15">
      <c r="A231" s="44">
        <v>2</v>
      </c>
      <c r="B231" s="149" t="s">
        <v>545</v>
      </c>
      <c r="C231" s="150"/>
      <c r="D231" s="150"/>
      <c r="E231" s="151"/>
      <c r="F231" s="133"/>
      <c r="G231" s="135"/>
      <c r="H231" s="134"/>
      <c r="I231" s="143"/>
      <c r="J231" s="144"/>
    </row>
    <row r="232" spans="1:10" ht="15">
      <c r="A232" s="44">
        <v>3</v>
      </c>
      <c r="B232" s="149" t="s">
        <v>546</v>
      </c>
      <c r="C232" s="150"/>
      <c r="D232" s="150"/>
      <c r="E232" s="151"/>
      <c r="F232" s="133"/>
      <c r="G232" s="135"/>
      <c r="H232" s="134"/>
      <c r="I232" s="143"/>
      <c r="J232" s="144"/>
    </row>
    <row r="233" spans="1:10" ht="15">
      <c r="A233" s="44">
        <v>4</v>
      </c>
      <c r="B233" s="133"/>
      <c r="C233" s="135"/>
      <c r="D233" s="135"/>
      <c r="E233" s="134"/>
      <c r="F233" s="133"/>
      <c r="G233" s="135"/>
      <c r="H233" s="134"/>
      <c r="I233" s="143"/>
      <c r="J233" s="144"/>
    </row>
    <row r="234" spans="1:10" ht="15">
      <c r="A234" s="44">
        <v>5</v>
      </c>
      <c r="B234" s="133" t="s">
        <v>547</v>
      </c>
      <c r="C234" s="135"/>
      <c r="D234" s="135"/>
      <c r="E234" s="134"/>
      <c r="F234" s="133"/>
      <c r="G234" s="135"/>
      <c r="H234" s="134"/>
      <c r="I234" s="143">
        <f>SUM(I230:J233)</f>
        <v>0</v>
      </c>
      <c r="J234" s="144"/>
    </row>
    <row r="236" ht="15">
      <c r="A236" s="43" t="s">
        <v>548</v>
      </c>
    </row>
    <row r="237" spans="1:10" ht="15">
      <c r="A237" s="132" t="s">
        <v>277</v>
      </c>
      <c r="B237" s="132" t="s">
        <v>520</v>
      </c>
      <c r="C237" s="132"/>
      <c r="D237" s="132"/>
      <c r="E237" s="148" t="s">
        <v>549</v>
      </c>
      <c r="F237" s="132"/>
      <c r="G237" s="132"/>
      <c r="H237" s="132"/>
      <c r="I237" s="132"/>
      <c r="J237" s="132"/>
    </row>
    <row r="238" spans="1:10" ht="15">
      <c r="A238" s="132"/>
      <c r="B238" s="132"/>
      <c r="C238" s="132"/>
      <c r="D238" s="132"/>
      <c r="E238" s="148"/>
      <c r="F238" s="132" t="s">
        <v>488</v>
      </c>
      <c r="G238" s="132"/>
      <c r="H238" s="132"/>
      <c r="I238" s="132" t="s">
        <v>489</v>
      </c>
      <c r="J238" s="132"/>
    </row>
    <row r="239" spans="1:10" ht="15">
      <c r="A239" s="46"/>
      <c r="B239" s="133" t="s">
        <v>550</v>
      </c>
      <c r="C239" s="135"/>
      <c r="D239" s="134"/>
      <c r="E239" s="28"/>
      <c r="F239" s="133"/>
      <c r="G239" s="135"/>
      <c r="H239" s="134"/>
      <c r="I239" s="133"/>
      <c r="J239" s="134"/>
    </row>
    <row r="240" spans="1:10" ht="15">
      <c r="A240" s="46"/>
      <c r="B240" s="133"/>
      <c r="C240" s="135"/>
      <c r="D240" s="134"/>
      <c r="E240" s="28"/>
      <c r="F240" s="133"/>
      <c r="G240" s="135"/>
      <c r="H240" s="134"/>
      <c r="I240" s="133"/>
      <c r="J240" s="134"/>
    </row>
    <row r="241" spans="1:10" ht="15">
      <c r="A241" s="46"/>
      <c r="B241" s="133" t="s">
        <v>551</v>
      </c>
      <c r="C241" s="135"/>
      <c r="D241" s="134"/>
      <c r="E241" s="28"/>
      <c r="F241" s="133"/>
      <c r="G241" s="135"/>
      <c r="H241" s="134"/>
      <c r="I241" s="133"/>
      <c r="J241" s="134"/>
    </row>
    <row r="242" spans="1:10" ht="15">
      <c r="A242" s="46"/>
      <c r="B242" s="133"/>
      <c r="C242" s="135"/>
      <c r="D242" s="134"/>
      <c r="E242" s="28"/>
      <c r="F242" s="133"/>
      <c r="G242" s="135"/>
      <c r="H242" s="134"/>
      <c r="I242" s="133"/>
      <c r="J242" s="134"/>
    </row>
    <row r="243" spans="1:10" ht="15">
      <c r="A243" s="46"/>
      <c r="B243" s="133" t="s">
        <v>552</v>
      </c>
      <c r="C243" s="135"/>
      <c r="D243" s="134"/>
      <c r="E243" s="28"/>
      <c r="F243" s="133"/>
      <c r="G243" s="135"/>
      <c r="H243" s="134"/>
      <c r="I243" s="143"/>
      <c r="J243" s="144"/>
    </row>
    <row r="244" spans="1:10" ht="15">
      <c r="A244" s="46"/>
      <c r="B244" s="133"/>
      <c r="C244" s="135"/>
      <c r="D244" s="134"/>
      <c r="E244" s="28"/>
      <c r="F244" s="133"/>
      <c r="G244" s="135"/>
      <c r="H244" s="134"/>
      <c r="I244" s="133"/>
      <c r="J244" s="134"/>
    </row>
    <row r="245" spans="1:10" ht="15">
      <c r="A245" s="46"/>
      <c r="B245" s="133" t="s">
        <v>301</v>
      </c>
      <c r="C245" s="135"/>
      <c r="D245" s="134"/>
      <c r="E245" s="28"/>
      <c r="F245" s="133"/>
      <c r="G245" s="135"/>
      <c r="H245" s="134"/>
      <c r="I245" s="143">
        <f>SUM(I239:J244)</f>
        <v>0</v>
      </c>
      <c r="J245" s="144"/>
    </row>
    <row r="247" spans="1:10" ht="15">
      <c r="A247" s="126" t="s">
        <v>553</v>
      </c>
      <c r="B247" s="126"/>
      <c r="C247" s="126"/>
      <c r="D247" s="126"/>
      <c r="E247" s="126"/>
      <c r="F247" s="126"/>
      <c r="G247" s="126"/>
      <c r="H247" s="126"/>
      <c r="I247" s="126"/>
      <c r="J247" s="126"/>
    </row>
    <row r="249" spans="1:10" ht="15">
      <c r="A249" s="46" t="s">
        <v>277</v>
      </c>
      <c r="B249" s="133" t="s">
        <v>554</v>
      </c>
      <c r="C249" s="135"/>
      <c r="D249" s="135"/>
      <c r="E249" s="134"/>
      <c r="F249" s="133" t="s">
        <v>488</v>
      </c>
      <c r="G249" s="135"/>
      <c r="H249" s="134"/>
      <c r="I249" s="133" t="s">
        <v>489</v>
      </c>
      <c r="J249" s="134"/>
    </row>
    <row r="250" spans="1:10" ht="15">
      <c r="A250" s="46"/>
      <c r="B250" s="133" t="s">
        <v>555</v>
      </c>
      <c r="C250" s="135"/>
      <c r="D250" s="135"/>
      <c r="E250" s="134"/>
      <c r="F250" s="133"/>
      <c r="G250" s="135"/>
      <c r="H250" s="134"/>
      <c r="I250" s="143"/>
      <c r="J250" s="144"/>
    </row>
    <row r="251" spans="1:10" ht="15">
      <c r="A251" s="46"/>
      <c r="B251" s="133" t="s">
        <v>556</v>
      </c>
      <c r="C251" s="135"/>
      <c r="D251" s="135"/>
      <c r="E251" s="134"/>
      <c r="F251" s="133"/>
      <c r="G251" s="135"/>
      <c r="H251" s="134"/>
      <c r="I251" s="143"/>
      <c r="J251" s="144"/>
    </row>
    <row r="252" spans="1:10" ht="15">
      <c r="A252" s="46"/>
      <c r="B252" s="133" t="s">
        <v>557</v>
      </c>
      <c r="C252" s="135"/>
      <c r="D252" s="135"/>
      <c r="E252" s="134"/>
      <c r="F252" s="133"/>
      <c r="G252" s="135"/>
      <c r="H252" s="134"/>
      <c r="I252" s="143">
        <f>SUM(I250:J251)</f>
        <v>0</v>
      </c>
      <c r="J252" s="144"/>
    </row>
    <row r="253" ht="15">
      <c r="A253" s="43" t="s">
        <v>558</v>
      </c>
    </row>
    <row r="254" spans="1:10" ht="15.75" thickBot="1">
      <c r="A254" s="39"/>
      <c r="B254" s="39"/>
      <c r="C254" s="39"/>
      <c r="D254" s="39"/>
      <c r="E254" s="39"/>
      <c r="F254" s="39"/>
      <c r="G254" s="39"/>
      <c r="H254" s="39"/>
      <c r="I254" s="39"/>
      <c r="J254" s="39"/>
    </row>
    <row r="255" spans="1:10" ht="15.75" thickBot="1">
      <c r="A255" s="41"/>
      <c r="B255" s="41"/>
      <c r="C255" s="41"/>
      <c r="D255" s="41"/>
      <c r="E255" s="41"/>
      <c r="F255" s="41"/>
      <c r="G255" s="41"/>
      <c r="H255" s="41"/>
      <c r="I255" s="41"/>
      <c r="J255" s="41"/>
    </row>
    <row r="256" spans="1:10" ht="15.75" thickBot="1">
      <c r="A256" s="41"/>
      <c r="B256" s="41"/>
      <c r="C256" s="41"/>
      <c r="D256" s="41"/>
      <c r="E256" s="41"/>
      <c r="F256" s="41"/>
      <c r="G256" s="41"/>
      <c r="H256" s="41"/>
      <c r="I256" s="41"/>
      <c r="J256" s="41"/>
    </row>
    <row r="257" spans="1:10" ht="15.75" thickBot="1">
      <c r="A257" s="39"/>
      <c r="B257" s="39"/>
      <c r="C257" s="39"/>
      <c r="D257" s="39"/>
      <c r="E257" s="39"/>
      <c r="F257" s="39"/>
      <c r="G257" s="39"/>
      <c r="H257" s="39"/>
      <c r="I257" s="39"/>
      <c r="J257" s="39"/>
    </row>
    <row r="258" spans="1:10" ht="15.75" thickBot="1">
      <c r="A258" s="41"/>
      <c r="B258" s="41"/>
      <c r="C258" s="41"/>
      <c r="D258" s="41"/>
      <c r="E258" s="41"/>
      <c r="F258" s="41"/>
      <c r="G258" s="41"/>
      <c r="H258" s="41"/>
      <c r="I258" s="41"/>
      <c r="J258" s="41"/>
    </row>
    <row r="263" spans="1:10" ht="15">
      <c r="A263" s="126" t="s">
        <v>559</v>
      </c>
      <c r="B263" s="126"/>
      <c r="C263" s="126"/>
      <c r="D263" s="126"/>
      <c r="E263" s="126"/>
      <c r="F263" s="126"/>
      <c r="G263" s="126"/>
      <c r="H263" s="126"/>
      <c r="I263" s="126"/>
      <c r="J263" s="126"/>
    </row>
    <row r="265" ht="15">
      <c r="A265" s="43" t="s">
        <v>560</v>
      </c>
    </row>
    <row r="266" spans="1:10" ht="45">
      <c r="A266" s="133" t="s">
        <v>5</v>
      </c>
      <c r="B266" s="134"/>
      <c r="C266" s="145" t="s">
        <v>561</v>
      </c>
      <c r="D266" s="146"/>
      <c r="E266" s="45" t="s">
        <v>562</v>
      </c>
      <c r="F266" s="145" t="s">
        <v>563</v>
      </c>
      <c r="G266" s="147"/>
      <c r="H266" s="146"/>
      <c r="I266" s="145" t="s">
        <v>564</v>
      </c>
      <c r="J266" s="146"/>
    </row>
    <row r="267" spans="1:10" ht="15">
      <c r="A267" s="136" t="s">
        <v>565</v>
      </c>
      <c r="B267" s="137"/>
      <c r="C267" s="138"/>
      <c r="D267" s="139"/>
      <c r="E267" s="28"/>
      <c r="F267" s="138"/>
      <c r="G267" s="140"/>
      <c r="H267" s="139"/>
      <c r="I267" s="138"/>
      <c r="J267" s="139"/>
    </row>
    <row r="268" spans="1:10" ht="15">
      <c r="A268" s="141" t="s">
        <v>566</v>
      </c>
      <c r="B268" s="142"/>
      <c r="C268" s="138"/>
      <c r="D268" s="139"/>
      <c r="E268" s="28"/>
      <c r="F268" s="138"/>
      <c r="G268" s="140"/>
      <c r="H268" s="139"/>
      <c r="I268" s="138"/>
      <c r="J268" s="139"/>
    </row>
    <row r="269" spans="1:10" ht="15">
      <c r="A269" s="136" t="s">
        <v>567</v>
      </c>
      <c r="B269" s="137"/>
      <c r="C269" s="138"/>
      <c r="D269" s="139"/>
      <c r="E269" s="28"/>
      <c r="F269" s="138"/>
      <c r="G269" s="140"/>
      <c r="H269" s="139"/>
      <c r="I269" s="138"/>
      <c r="J269" s="139"/>
    </row>
    <row r="271" ht="15">
      <c r="A271" s="43" t="s">
        <v>568</v>
      </c>
    </row>
    <row r="272" ht="15">
      <c r="A272" s="43" t="s">
        <v>569</v>
      </c>
    </row>
    <row r="273" spans="1:10" ht="15">
      <c r="A273" s="46" t="s">
        <v>277</v>
      </c>
      <c r="B273" s="133" t="s">
        <v>570</v>
      </c>
      <c r="C273" s="135"/>
      <c r="D273" s="135"/>
      <c r="E273" s="134"/>
      <c r="F273" s="133" t="s">
        <v>488</v>
      </c>
      <c r="G273" s="135"/>
      <c r="H273" s="134"/>
      <c r="I273" s="133" t="s">
        <v>489</v>
      </c>
      <c r="J273" s="134"/>
    </row>
    <row r="274" spans="1:10" ht="15">
      <c r="A274" s="46"/>
      <c r="B274" s="133" t="s">
        <v>571</v>
      </c>
      <c r="C274" s="135"/>
      <c r="D274" s="135"/>
      <c r="E274" s="134"/>
      <c r="F274" s="133"/>
      <c r="G274" s="135"/>
      <c r="H274" s="134"/>
      <c r="I274" s="133"/>
      <c r="J274" s="134"/>
    </row>
    <row r="275" spans="1:10" ht="15">
      <c r="A275" s="46"/>
      <c r="B275" s="133" t="s">
        <v>572</v>
      </c>
      <c r="C275" s="135"/>
      <c r="D275" s="135"/>
      <c r="E275" s="134"/>
      <c r="F275" s="133"/>
      <c r="G275" s="135"/>
      <c r="H275" s="134"/>
      <c r="I275" s="133"/>
      <c r="J275" s="134"/>
    </row>
    <row r="276" spans="1:10" ht="15">
      <c r="A276" s="46"/>
      <c r="B276" s="133" t="s">
        <v>573</v>
      </c>
      <c r="C276" s="135"/>
      <c r="D276" s="135"/>
      <c r="E276" s="134"/>
      <c r="F276" s="133"/>
      <c r="G276" s="135"/>
      <c r="H276" s="134"/>
      <c r="I276" s="133"/>
      <c r="J276" s="134"/>
    </row>
    <row r="277" spans="1:10" ht="15">
      <c r="A277" s="46"/>
      <c r="B277" s="132" t="s">
        <v>301</v>
      </c>
      <c r="C277" s="132"/>
      <c r="D277" s="132"/>
      <c r="E277" s="132"/>
      <c r="F277" s="132"/>
      <c r="G277" s="132"/>
      <c r="H277" s="132"/>
      <c r="I277" s="132"/>
      <c r="J277" s="132"/>
    </row>
    <row r="279" ht="15">
      <c r="A279" s="43" t="s">
        <v>574</v>
      </c>
    </row>
    <row r="280" spans="1:10" ht="15">
      <c r="A280" s="46" t="s">
        <v>277</v>
      </c>
      <c r="B280" s="132" t="s">
        <v>575</v>
      </c>
      <c r="C280" s="132"/>
      <c r="D280" s="133" t="s">
        <v>576</v>
      </c>
      <c r="E280" s="134"/>
      <c r="F280" s="133" t="s">
        <v>577</v>
      </c>
      <c r="G280" s="135"/>
      <c r="H280" s="134"/>
      <c r="I280" s="133" t="s">
        <v>564</v>
      </c>
      <c r="J280" s="134"/>
    </row>
    <row r="281" spans="1:10" ht="15">
      <c r="A281" s="46">
        <v>1</v>
      </c>
      <c r="B281" s="132"/>
      <c r="C281" s="132"/>
      <c r="D281" s="133"/>
      <c r="E281" s="134"/>
      <c r="F281" s="133"/>
      <c r="G281" s="135"/>
      <c r="H281" s="134"/>
      <c r="I281" s="133"/>
      <c r="J281" s="134"/>
    </row>
    <row r="282" spans="1:10" ht="15">
      <c r="A282" s="46">
        <v>2</v>
      </c>
      <c r="B282" s="132"/>
      <c r="C282" s="132"/>
      <c r="D282" s="133"/>
      <c r="E282" s="134"/>
      <c r="F282" s="133"/>
      <c r="G282" s="135"/>
      <c r="H282" s="134"/>
      <c r="I282" s="133"/>
      <c r="J282" s="134"/>
    </row>
    <row r="283" spans="1:10" ht="15">
      <c r="A283" s="46"/>
      <c r="B283" s="132"/>
      <c r="C283" s="132"/>
      <c r="D283" s="133"/>
      <c r="E283" s="134"/>
      <c r="F283" s="133"/>
      <c r="G283" s="135"/>
      <c r="H283" s="134"/>
      <c r="I283" s="133"/>
      <c r="J283" s="134"/>
    </row>
    <row r="285" spans="1:10" ht="15">
      <c r="A285" s="126" t="s">
        <v>578</v>
      </c>
      <c r="B285" s="126"/>
      <c r="C285" s="126"/>
      <c r="D285" s="126"/>
      <c r="E285" s="126"/>
      <c r="F285" s="126"/>
      <c r="G285" s="126"/>
      <c r="H285" s="126"/>
      <c r="I285" s="126"/>
      <c r="J285" s="126"/>
    </row>
    <row r="287" spans="1:10" ht="29.25" customHeight="1">
      <c r="A287" s="131" t="s">
        <v>579</v>
      </c>
      <c r="B287" s="131"/>
      <c r="C287" s="131"/>
      <c r="D287" s="131"/>
      <c r="E287" s="131"/>
      <c r="F287" s="131"/>
      <c r="G287" s="131"/>
      <c r="H287" s="131"/>
      <c r="I287" s="131"/>
      <c r="J287" s="131"/>
    </row>
    <row r="289" spans="1:10" ht="15.75" thickBot="1">
      <c r="A289" s="39"/>
      <c r="B289" s="39"/>
      <c r="C289" s="39"/>
      <c r="D289" s="39"/>
      <c r="E289" s="39"/>
      <c r="F289" s="39"/>
      <c r="G289" s="39"/>
      <c r="H289" s="39"/>
      <c r="I289" s="39"/>
      <c r="J289" s="39"/>
    </row>
    <row r="290" spans="1:10" ht="15.75" thickBot="1">
      <c r="A290" s="41"/>
      <c r="B290" s="41"/>
      <c r="C290" s="41"/>
      <c r="D290" s="41"/>
      <c r="E290" s="41"/>
      <c r="F290" s="41"/>
      <c r="G290" s="41"/>
      <c r="H290" s="41"/>
      <c r="I290" s="41"/>
      <c r="J290" s="41"/>
    </row>
    <row r="291" spans="1:10" ht="15.75" thickBot="1">
      <c r="A291" s="41"/>
      <c r="B291" s="41"/>
      <c r="C291" s="41"/>
      <c r="D291" s="41"/>
      <c r="E291" s="41"/>
      <c r="F291" s="41"/>
      <c r="G291" s="41"/>
      <c r="H291" s="41"/>
      <c r="I291" s="41"/>
      <c r="J291" s="41"/>
    </row>
    <row r="292" spans="1:10" ht="15.75" thickBot="1">
      <c r="A292" s="39"/>
      <c r="B292" s="39"/>
      <c r="C292" s="39"/>
      <c r="D292" s="39"/>
      <c r="E292" s="39"/>
      <c r="F292" s="39"/>
      <c r="G292" s="39"/>
      <c r="H292" s="39"/>
      <c r="I292" s="39"/>
      <c r="J292" s="39"/>
    </row>
    <row r="294" spans="1:10" ht="15">
      <c r="A294" s="126" t="s">
        <v>580</v>
      </c>
      <c r="B294" s="126"/>
      <c r="C294" s="126"/>
      <c r="D294" s="126"/>
      <c r="E294" s="126"/>
      <c r="F294" s="126"/>
      <c r="G294" s="126"/>
      <c r="H294" s="126"/>
      <c r="I294" s="126"/>
      <c r="J294" s="126"/>
    </row>
    <row r="296" spans="1:10" ht="29.25" customHeight="1">
      <c r="A296" s="131" t="s">
        <v>581</v>
      </c>
      <c r="B296" s="131"/>
      <c r="C296" s="131"/>
      <c r="D296" s="131"/>
      <c r="E296" s="131"/>
      <c r="F296" s="131"/>
      <c r="G296" s="131"/>
      <c r="H296" s="131"/>
      <c r="I296" s="131"/>
      <c r="J296" s="131"/>
    </row>
    <row r="297" ht="15">
      <c r="A297" s="43" t="s">
        <v>418</v>
      </c>
    </row>
    <row r="298" spans="1:10" ht="15.75" thickBot="1">
      <c r="A298" s="39"/>
      <c r="B298" s="39"/>
      <c r="C298" s="39"/>
      <c r="D298" s="39"/>
      <c r="E298" s="39"/>
      <c r="F298" s="39"/>
      <c r="G298" s="39"/>
      <c r="H298" s="39"/>
      <c r="I298" s="39"/>
      <c r="J298" s="39"/>
    </row>
    <row r="299" spans="1:10" ht="15.75" thickBot="1">
      <c r="A299" s="41"/>
      <c r="B299" s="41"/>
      <c r="C299" s="41"/>
      <c r="D299" s="41"/>
      <c r="E299" s="41"/>
      <c r="F299" s="41"/>
      <c r="G299" s="41"/>
      <c r="H299" s="41"/>
      <c r="I299" s="41"/>
      <c r="J299" s="41"/>
    </row>
    <row r="300" spans="1:10" ht="15.75" thickBot="1">
      <c r="A300" s="41"/>
      <c r="B300" s="41"/>
      <c r="C300" s="41"/>
      <c r="D300" s="41"/>
      <c r="E300" s="41"/>
      <c r="F300" s="41"/>
      <c r="G300" s="41"/>
      <c r="H300" s="41"/>
      <c r="I300" s="41"/>
      <c r="J300" s="41"/>
    </row>
    <row r="301" spans="1:10" ht="15.75" thickBot="1">
      <c r="A301" s="39"/>
      <c r="B301" s="39"/>
      <c r="C301" s="39"/>
      <c r="D301" s="39"/>
      <c r="E301" s="39"/>
      <c r="F301" s="39"/>
      <c r="G301" s="39"/>
      <c r="H301" s="39"/>
      <c r="I301" s="39"/>
      <c r="J301" s="39"/>
    </row>
  </sheetData>
  <sheetProtection/>
  <mergeCells count="569">
    <mergeCell ref="A1:J1"/>
    <mergeCell ref="C3:D3"/>
    <mergeCell ref="E3:F3"/>
    <mergeCell ref="G3:H3"/>
    <mergeCell ref="I3:J3"/>
    <mergeCell ref="C4:D4"/>
    <mergeCell ref="E4:F4"/>
    <mergeCell ref="G4:H4"/>
    <mergeCell ref="I4:J4"/>
    <mergeCell ref="C5:D5"/>
    <mergeCell ref="E5:F5"/>
    <mergeCell ref="G5:H5"/>
    <mergeCell ref="I5:J5"/>
    <mergeCell ref="C6:D6"/>
    <mergeCell ref="E6:F6"/>
    <mergeCell ref="G6:H6"/>
    <mergeCell ref="I6:J6"/>
    <mergeCell ref="A8:J8"/>
    <mergeCell ref="A10:A11"/>
    <mergeCell ref="B10:B11"/>
    <mergeCell ref="C10:F10"/>
    <mergeCell ref="G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A20:J20"/>
    <mergeCell ref="A22:A23"/>
    <mergeCell ref="B22:B23"/>
    <mergeCell ref="C22:F22"/>
    <mergeCell ref="G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A28:J28"/>
    <mergeCell ref="A35:J35"/>
    <mergeCell ref="A36:J36"/>
    <mergeCell ref="A39:J39"/>
    <mergeCell ref="B41:D41"/>
    <mergeCell ref="E41:G41"/>
    <mergeCell ref="H41:J41"/>
    <mergeCell ref="B42:D42"/>
    <mergeCell ref="E42:G42"/>
    <mergeCell ref="H42:J42"/>
    <mergeCell ref="B43:D43"/>
    <mergeCell ref="E43:G43"/>
    <mergeCell ref="H43:J43"/>
    <mergeCell ref="B44:D44"/>
    <mergeCell ref="E44:G44"/>
    <mergeCell ref="H44:J44"/>
    <mergeCell ref="A50:J50"/>
    <mergeCell ref="B52:D52"/>
    <mergeCell ref="E52:G52"/>
    <mergeCell ref="H52:J52"/>
    <mergeCell ref="B53:D53"/>
    <mergeCell ref="E53:G53"/>
    <mergeCell ref="H53:J53"/>
    <mergeCell ref="B54:D54"/>
    <mergeCell ref="E54:G54"/>
    <mergeCell ref="H54:J54"/>
    <mergeCell ref="B55:D55"/>
    <mergeCell ref="E55:G55"/>
    <mergeCell ref="H55:J55"/>
    <mergeCell ref="B58:D58"/>
    <mergeCell ref="E58:G58"/>
    <mergeCell ref="H58:J58"/>
    <mergeCell ref="B59:D59"/>
    <mergeCell ref="E59:G59"/>
    <mergeCell ref="H59:J59"/>
    <mergeCell ref="B60:D60"/>
    <mergeCell ref="E60:G60"/>
    <mergeCell ref="H60:J60"/>
    <mergeCell ref="B61:D61"/>
    <mergeCell ref="E61:G61"/>
    <mergeCell ref="H61:J61"/>
    <mergeCell ref="B62:D62"/>
    <mergeCell ref="E62:G62"/>
    <mergeCell ref="H62:J62"/>
    <mergeCell ref="B63:D63"/>
    <mergeCell ref="E63:G63"/>
    <mergeCell ref="H63:J63"/>
    <mergeCell ref="B64:D64"/>
    <mergeCell ref="E64:G64"/>
    <mergeCell ref="H64:J64"/>
    <mergeCell ref="A67:A68"/>
    <mergeCell ref="B67:D68"/>
    <mergeCell ref="E67:G67"/>
    <mergeCell ref="H67:J67"/>
    <mergeCell ref="F68:G68"/>
    <mergeCell ref="H68:I68"/>
    <mergeCell ref="B69:D69"/>
    <mergeCell ref="F69:G69"/>
    <mergeCell ref="H69:I69"/>
    <mergeCell ref="B70:D70"/>
    <mergeCell ref="F70:G70"/>
    <mergeCell ref="H70:I70"/>
    <mergeCell ref="B71:D71"/>
    <mergeCell ref="F71:G71"/>
    <mergeCell ref="H71:I71"/>
    <mergeCell ref="B72:D72"/>
    <mergeCell ref="F72:G72"/>
    <mergeCell ref="H72:I72"/>
    <mergeCell ref="B73:D73"/>
    <mergeCell ref="F73:G73"/>
    <mergeCell ref="H73:I73"/>
    <mergeCell ref="B74:D74"/>
    <mergeCell ref="F74:G74"/>
    <mergeCell ref="H74:I74"/>
    <mergeCell ref="B75:D75"/>
    <mergeCell ref="F75:G75"/>
    <mergeCell ref="H75:I75"/>
    <mergeCell ref="C79:D79"/>
    <mergeCell ref="F79:G79"/>
    <mergeCell ref="H79:I79"/>
    <mergeCell ref="C80:D80"/>
    <mergeCell ref="F80:G80"/>
    <mergeCell ref="H80:I80"/>
    <mergeCell ref="C81:D81"/>
    <mergeCell ref="F81:G81"/>
    <mergeCell ref="H81:I81"/>
    <mergeCell ref="C82:D82"/>
    <mergeCell ref="F82:G82"/>
    <mergeCell ref="H82:I82"/>
    <mergeCell ref="C83:D83"/>
    <mergeCell ref="F83:G83"/>
    <mergeCell ref="H83:I83"/>
    <mergeCell ref="B91:D91"/>
    <mergeCell ref="E91:G91"/>
    <mergeCell ref="H91:J91"/>
    <mergeCell ref="B92:D92"/>
    <mergeCell ref="E92:G92"/>
    <mergeCell ref="H92:J92"/>
    <mergeCell ref="B93:D93"/>
    <mergeCell ref="E93:G93"/>
    <mergeCell ref="H93:J93"/>
    <mergeCell ref="B94:D94"/>
    <mergeCell ref="E94:G94"/>
    <mergeCell ref="H94:J94"/>
    <mergeCell ref="A97:A98"/>
    <mergeCell ref="B97:D98"/>
    <mergeCell ref="E97:G97"/>
    <mergeCell ref="H97:J97"/>
    <mergeCell ref="F98:G98"/>
    <mergeCell ref="H98:I98"/>
    <mergeCell ref="B99:D99"/>
    <mergeCell ref="F99:G99"/>
    <mergeCell ref="H99:I99"/>
    <mergeCell ref="A100:A102"/>
    <mergeCell ref="B100:D100"/>
    <mergeCell ref="F100:G100"/>
    <mergeCell ref="H100:I100"/>
    <mergeCell ref="B101:D101"/>
    <mergeCell ref="F101:G101"/>
    <mergeCell ref="H101:I101"/>
    <mergeCell ref="B102:D102"/>
    <mergeCell ref="F102:G102"/>
    <mergeCell ref="H102:I102"/>
    <mergeCell ref="B103:D103"/>
    <mergeCell ref="F103:G103"/>
    <mergeCell ref="H103:I103"/>
    <mergeCell ref="B104:D104"/>
    <mergeCell ref="F104:G104"/>
    <mergeCell ref="H104:I104"/>
    <mergeCell ref="A110:J110"/>
    <mergeCell ref="A112:A113"/>
    <mergeCell ref="B112:B113"/>
    <mergeCell ref="C112:E112"/>
    <mergeCell ref="F112:I112"/>
    <mergeCell ref="J112:J113"/>
    <mergeCell ref="C113:D113"/>
    <mergeCell ref="F113:G113"/>
    <mergeCell ref="H113:I113"/>
    <mergeCell ref="C114:D114"/>
    <mergeCell ref="F114:G114"/>
    <mergeCell ref="H114:I114"/>
    <mergeCell ref="C115:D115"/>
    <mergeCell ref="F115:G115"/>
    <mergeCell ref="H115:I115"/>
    <mergeCell ref="C116:D116"/>
    <mergeCell ref="F116:G116"/>
    <mergeCell ref="H116:I116"/>
    <mergeCell ref="C117:D117"/>
    <mergeCell ref="F117:G117"/>
    <mergeCell ref="H117:I117"/>
    <mergeCell ref="B121:C121"/>
    <mergeCell ref="D121:E121"/>
    <mergeCell ref="F121:H121"/>
    <mergeCell ref="I121:J121"/>
    <mergeCell ref="B122:C122"/>
    <mergeCell ref="D122:E122"/>
    <mergeCell ref="F122:H122"/>
    <mergeCell ref="I122:J122"/>
    <mergeCell ref="B123:C123"/>
    <mergeCell ref="D123:E123"/>
    <mergeCell ref="F123:H123"/>
    <mergeCell ref="I123:J123"/>
    <mergeCell ref="A124:A126"/>
    <mergeCell ref="B124:C124"/>
    <mergeCell ref="D124:E124"/>
    <mergeCell ref="F124:H124"/>
    <mergeCell ref="I124:J124"/>
    <mergeCell ref="B125:C125"/>
    <mergeCell ref="D125:E125"/>
    <mergeCell ref="F125:H125"/>
    <mergeCell ref="I125:J125"/>
    <mergeCell ref="B126:C126"/>
    <mergeCell ref="D126:E126"/>
    <mergeCell ref="F126:H126"/>
    <mergeCell ref="I126:J126"/>
    <mergeCell ref="B127:C127"/>
    <mergeCell ref="D127:E127"/>
    <mergeCell ref="F127:H127"/>
    <mergeCell ref="I127:J127"/>
    <mergeCell ref="B130:C130"/>
    <mergeCell ref="D130:E130"/>
    <mergeCell ref="F130:H130"/>
    <mergeCell ref="I130:J130"/>
    <mergeCell ref="A131:A133"/>
    <mergeCell ref="B131:C131"/>
    <mergeCell ref="D131:E131"/>
    <mergeCell ref="F131:H131"/>
    <mergeCell ref="I131:J131"/>
    <mergeCell ref="B132:C132"/>
    <mergeCell ref="D132:E132"/>
    <mergeCell ref="F132:H132"/>
    <mergeCell ref="I132:J132"/>
    <mergeCell ref="B133:C133"/>
    <mergeCell ref="D133:E133"/>
    <mergeCell ref="F133:H133"/>
    <mergeCell ref="I133:J133"/>
    <mergeCell ref="B134:C134"/>
    <mergeCell ref="D134:E134"/>
    <mergeCell ref="F134:H134"/>
    <mergeCell ref="I134:J134"/>
    <mergeCell ref="C137:D137"/>
    <mergeCell ref="G137:I137"/>
    <mergeCell ref="C138:D138"/>
    <mergeCell ref="E138:F138"/>
    <mergeCell ref="G138:I138"/>
    <mergeCell ref="C139:D139"/>
    <mergeCell ref="E139:F139"/>
    <mergeCell ref="G139:I139"/>
    <mergeCell ref="C140:D140"/>
    <mergeCell ref="E140:F140"/>
    <mergeCell ref="G140:I140"/>
    <mergeCell ref="C141:D141"/>
    <mergeCell ref="E141:F141"/>
    <mergeCell ref="G141:I141"/>
    <mergeCell ref="A152:J152"/>
    <mergeCell ref="B154:E154"/>
    <mergeCell ref="F154:H154"/>
    <mergeCell ref="I154:J154"/>
    <mergeCell ref="B155:E155"/>
    <mergeCell ref="F155:H155"/>
    <mergeCell ref="I155:J155"/>
    <mergeCell ref="A156:A157"/>
    <mergeCell ref="B156:E156"/>
    <mergeCell ref="F156:H156"/>
    <mergeCell ref="I156:J156"/>
    <mergeCell ref="B157:E157"/>
    <mergeCell ref="F157:H157"/>
    <mergeCell ref="I157:J157"/>
    <mergeCell ref="A158:A159"/>
    <mergeCell ref="B158:E158"/>
    <mergeCell ref="F158:H158"/>
    <mergeCell ref="I158:J158"/>
    <mergeCell ref="B159:E159"/>
    <mergeCell ref="F159:H159"/>
    <mergeCell ref="I159:J159"/>
    <mergeCell ref="B160:E160"/>
    <mergeCell ref="F160:H160"/>
    <mergeCell ref="I160:J160"/>
    <mergeCell ref="B161:E161"/>
    <mergeCell ref="F161:H161"/>
    <mergeCell ref="I161:J161"/>
    <mergeCell ref="B162:E162"/>
    <mergeCell ref="F162:H162"/>
    <mergeCell ref="I162:J162"/>
    <mergeCell ref="B163:E163"/>
    <mergeCell ref="F163:H163"/>
    <mergeCell ref="I163:J163"/>
    <mergeCell ref="A164:A165"/>
    <mergeCell ref="B164:E164"/>
    <mergeCell ref="F164:H164"/>
    <mergeCell ref="I164:J164"/>
    <mergeCell ref="B165:E165"/>
    <mergeCell ref="F165:H165"/>
    <mergeCell ref="I165:J165"/>
    <mergeCell ref="A166:A167"/>
    <mergeCell ref="B166:E166"/>
    <mergeCell ref="F166:H166"/>
    <mergeCell ref="I166:J166"/>
    <mergeCell ref="B167:E167"/>
    <mergeCell ref="F167:H167"/>
    <mergeCell ref="I167:J167"/>
    <mergeCell ref="B168:E168"/>
    <mergeCell ref="F168:H168"/>
    <mergeCell ref="I168:J168"/>
    <mergeCell ref="A169:J169"/>
    <mergeCell ref="A170:J170"/>
    <mergeCell ref="A173:J173"/>
    <mergeCell ref="B175:E175"/>
    <mergeCell ref="F175:H175"/>
    <mergeCell ref="I175:J175"/>
    <mergeCell ref="B176:E176"/>
    <mergeCell ref="F176:H176"/>
    <mergeCell ref="I176:J176"/>
    <mergeCell ref="B177:E177"/>
    <mergeCell ref="F177:H177"/>
    <mergeCell ref="I177:J177"/>
    <mergeCell ref="B178:E178"/>
    <mergeCell ref="F178:H178"/>
    <mergeCell ref="I178:J178"/>
    <mergeCell ref="B181:E181"/>
    <mergeCell ref="F181:H181"/>
    <mergeCell ref="I181:J181"/>
    <mergeCell ref="B182:E182"/>
    <mergeCell ref="F182:H182"/>
    <mergeCell ref="I182:J182"/>
    <mergeCell ref="B183:E183"/>
    <mergeCell ref="F183:H183"/>
    <mergeCell ref="I183:J183"/>
    <mergeCell ref="B184:E184"/>
    <mergeCell ref="F184:H184"/>
    <mergeCell ref="I184:J184"/>
    <mergeCell ref="B185:E185"/>
    <mergeCell ref="F185:H185"/>
    <mergeCell ref="I185:J185"/>
    <mergeCell ref="B186:E186"/>
    <mergeCell ref="F186:H186"/>
    <mergeCell ref="I186:J186"/>
    <mergeCell ref="B187:E187"/>
    <mergeCell ref="F187:H187"/>
    <mergeCell ref="I187:J187"/>
    <mergeCell ref="B190:E190"/>
    <mergeCell ref="F190:H190"/>
    <mergeCell ref="I190:J190"/>
    <mergeCell ref="B191:E191"/>
    <mergeCell ref="F191:H191"/>
    <mergeCell ref="I191:J191"/>
    <mergeCell ref="B192:E192"/>
    <mergeCell ref="F192:H192"/>
    <mergeCell ref="I192:J192"/>
    <mergeCell ref="B193:E193"/>
    <mergeCell ref="F193:H193"/>
    <mergeCell ref="I193:J193"/>
    <mergeCell ref="B194:E194"/>
    <mergeCell ref="F194:H194"/>
    <mergeCell ref="I194:J194"/>
    <mergeCell ref="B195:E195"/>
    <mergeCell ref="F195:H195"/>
    <mergeCell ref="I195:J195"/>
    <mergeCell ref="B196:E196"/>
    <mergeCell ref="F196:H196"/>
    <mergeCell ref="I196:J196"/>
    <mergeCell ref="A199:J199"/>
    <mergeCell ref="A201:A202"/>
    <mergeCell ref="B201:D202"/>
    <mergeCell ref="E201:G201"/>
    <mergeCell ref="H201:J201"/>
    <mergeCell ref="F202:G202"/>
    <mergeCell ref="H202:I202"/>
    <mergeCell ref="B203:D203"/>
    <mergeCell ref="F203:G203"/>
    <mergeCell ref="H203:I203"/>
    <mergeCell ref="B204:D204"/>
    <mergeCell ref="F204:G204"/>
    <mergeCell ref="H204:I204"/>
    <mergeCell ref="B205:D205"/>
    <mergeCell ref="F205:G205"/>
    <mergeCell ref="H205:I205"/>
    <mergeCell ref="B206:D206"/>
    <mergeCell ref="F206:G206"/>
    <mergeCell ref="H206:I206"/>
    <mergeCell ref="B207:D207"/>
    <mergeCell ref="F207:G207"/>
    <mergeCell ref="H207:I207"/>
    <mergeCell ref="B208:D208"/>
    <mergeCell ref="F208:G208"/>
    <mergeCell ref="H208:I208"/>
    <mergeCell ref="B209:D209"/>
    <mergeCell ref="F209:G209"/>
    <mergeCell ref="H209:I209"/>
    <mergeCell ref="B210:D210"/>
    <mergeCell ref="F210:G210"/>
    <mergeCell ref="H210:I210"/>
    <mergeCell ref="B211:D211"/>
    <mergeCell ref="F211:G211"/>
    <mergeCell ref="H211:I211"/>
    <mergeCell ref="B212:D212"/>
    <mergeCell ref="F212:G212"/>
    <mergeCell ref="H212:I212"/>
    <mergeCell ref="B213:D213"/>
    <mergeCell ref="F213:G213"/>
    <mergeCell ref="H213:I213"/>
    <mergeCell ref="B214:D214"/>
    <mergeCell ref="F214:G214"/>
    <mergeCell ref="H214:I214"/>
    <mergeCell ref="B215:D215"/>
    <mergeCell ref="F215:G215"/>
    <mergeCell ref="H215:I215"/>
    <mergeCell ref="B216:D216"/>
    <mergeCell ref="F216:G216"/>
    <mergeCell ref="H216:I216"/>
    <mergeCell ref="B217:D217"/>
    <mergeCell ref="F217:G217"/>
    <mergeCell ref="H217:I217"/>
    <mergeCell ref="B218:D218"/>
    <mergeCell ref="F218:G218"/>
    <mergeCell ref="H218:I218"/>
    <mergeCell ref="B219:D219"/>
    <mergeCell ref="F219:G219"/>
    <mergeCell ref="H219:I219"/>
    <mergeCell ref="B220:D220"/>
    <mergeCell ref="F220:G220"/>
    <mergeCell ref="H220:I220"/>
    <mergeCell ref="B221:D221"/>
    <mergeCell ref="F221:G221"/>
    <mergeCell ref="H221:I221"/>
    <mergeCell ref="B222:D222"/>
    <mergeCell ref="F222:G222"/>
    <mergeCell ref="H222:I222"/>
    <mergeCell ref="B223:D223"/>
    <mergeCell ref="F223:G223"/>
    <mergeCell ref="H223:I223"/>
    <mergeCell ref="B224:D224"/>
    <mergeCell ref="F224:G224"/>
    <mergeCell ref="H224:I224"/>
    <mergeCell ref="B225:D225"/>
    <mergeCell ref="F225:G225"/>
    <mergeCell ref="H225:I225"/>
    <mergeCell ref="B226:D226"/>
    <mergeCell ref="F226:G226"/>
    <mergeCell ref="H226:I226"/>
    <mergeCell ref="B229:E229"/>
    <mergeCell ref="F229:H229"/>
    <mergeCell ref="I229:J229"/>
    <mergeCell ref="B230:E230"/>
    <mergeCell ref="F230:H230"/>
    <mergeCell ref="I230:J230"/>
    <mergeCell ref="B231:E231"/>
    <mergeCell ref="F231:H231"/>
    <mergeCell ref="I231:J231"/>
    <mergeCell ref="B232:E232"/>
    <mergeCell ref="F232:H232"/>
    <mergeCell ref="I232:J232"/>
    <mergeCell ref="B233:E233"/>
    <mergeCell ref="F233:H233"/>
    <mergeCell ref="I233:J233"/>
    <mergeCell ref="B234:E234"/>
    <mergeCell ref="F234:H234"/>
    <mergeCell ref="I234:J234"/>
    <mergeCell ref="A237:A238"/>
    <mergeCell ref="B237:D238"/>
    <mergeCell ref="E237:E238"/>
    <mergeCell ref="F237:J237"/>
    <mergeCell ref="F238:H238"/>
    <mergeCell ref="I238:J238"/>
    <mergeCell ref="B239:D239"/>
    <mergeCell ref="F239:H239"/>
    <mergeCell ref="I239:J239"/>
    <mergeCell ref="B240:D240"/>
    <mergeCell ref="F240:H240"/>
    <mergeCell ref="I240:J240"/>
    <mergeCell ref="B241:D241"/>
    <mergeCell ref="F241:H241"/>
    <mergeCell ref="I241:J241"/>
    <mergeCell ref="B242:D242"/>
    <mergeCell ref="F242:H242"/>
    <mergeCell ref="I242:J242"/>
    <mergeCell ref="B243:D243"/>
    <mergeCell ref="F243:H243"/>
    <mergeCell ref="I243:J243"/>
    <mergeCell ref="B244:D244"/>
    <mergeCell ref="F244:H244"/>
    <mergeCell ref="I244:J244"/>
    <mergeCell ref="B245:D245"/>
    <mergeCell ref="F245:H245"/>
    <mergeCell ref="I245:J245"/>
    <mergeCell ref="A247:J247"/>
    <mergeCell ref="B249:E249"/>
    <mergeCell ref="F249:H249"/>
    <mergeCell ref="I249:J249"/>
    <mergeCell ref="B250:E250"/>
    <mergeCell ref="F250:H250"/>
    <mergeCell ref="I250:J250"/>
    <mergeCell ref="B251:E251"/>
    <mergeCell ref="F251:H251"/>
    <mergeCell ref="I251:J251"/>
    <mergeCell ref="B252:E252"/>
    <mergeCell ref="F252:H252"/>
    <mergeCell ref="I252:J252"/>
    <mergeCell ref="A263:J263"/>
    <mergeCell ref="A266:B266"/>
    <mergeCell ref="C266:D266"/>
    <mergeCell ref="F266:H266"/>
    <mergeCell ref="I266:J266"/>
    <mergeCell ref="A267:B267"/>
    <mergeCell ref="C267:D267"/>
    <mergeCell ref="F267:H267"/>
    <mergeCell ref="I267:J267"/>
    <mergeCell ref="A268:B268"/>
    <mergeCell ref="C268:D268"/>
    <mergeCell ref="F268:H268"/>
    <mergeCell ref="I268:J268"/>
    <mergeCell ref="A269:B269"/>
    <mergeCell ref="C269:D269"/>
    <mergeCell ref="F269:H269"/>
    <mergeCell ref="I269:J269"/>
    <mergeCell ref="B273:E273"/>
    <mergeCell ref="F273:H273"/>
    <mergeCell ref="I273:J273"/>
    <mergeCell ref="B274:E274"/>
    <mergeCell ref="F274:H274"/>
    <mergeCell ref="I274:J274"/>
    <mergeCell ref="B275:E275"/>
    <mergeCell ref="F275:H275"/>
    <mergeCell ref="I275:J275"/>
    <mergeCell ref="B276:E276"/>
    <mergeCell ref="F276:H276"/>
    <mergeCell ref="I276:J276"/>
    <mergeCell ref="B277:E277"/>
    <mergeCell ref="F277:H277"/>
    <mergeCell ref="I277:J277"/>
    <mergeCell ref="F283:H283"/>
    <mergeCell ref="I283:J283"/>
    <mergeCell ref="B280:C280"/>
    <mergeCell ref="D280:E280"/>
    <mergeCell ref="F280:H280"/>
    <mergeCell ref="I280:J280"/>
    <mergeCell ref="B281:C281"/>
    <mergeCell ref="D281:E281"/>
    <mergeCell ref="F281:H281"/>
    <mergeCell ref="I281:J281"/>
    <mergeCell ref="A285:J285"/>
    <mergeCell ref="A287:J287"/>
    <mergeCell ref="A294:J294"/>
    <mergeCell ref="A296:J296"/>
    <mergeCell ref="B282:C282"/>
    <mergeCell ref="D282:E282"/>
    <mergeCell ref="F282:H282"/>
    <mergeCell ref="I282:J282"/>
    <mergeCell ref="B283:C283"/>
    <mergeCell ref="D283:E283"/>
  </mergeCells>
  <printOptions/>
  <pageMargins left="0.35" right="0.36" top="0.75" bottom="0.75" header="0.3" footer="0.3"/>
  <pageSetup fitToHeight="0" fitToWidth="1"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Bayka</dc:creator>
  <cp:keywords/>
  <dc:description/>
  <cp:lastModifiedBy>Bayka</cp:lastModifiedBy>
  <cp:lastPrinted>2024-04-17T01:21:25Z</cp:lastPrinted>
  <dcterms:created xsi:type="dcterms:W3CDTF">2023-06-25T04:04:33Z</dcterms:created>
  <dcterms:modified xsi:type="dcterms:W3CDTF">2024-04-22T05:54:35Z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22.2.3.0</vt:lpwstr>
  </property>
</Properties>
</file>