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D:\02 ACTUAL\Actual 2017\"/>
    </mc:Choice>
  </mc:AlternateContent>
  <bookViews>
    <workbookView xWindow="120" yWindow="120" windowWidth="28695" windowHeight="12525" firstSheet="2" activeTab="4" xr2:uid="{00000000-000D-0000-FFFF-FFFF00000000}"/>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MGT!$B$2:$D$42</definedName>
    <definedName name="_xlnm.Print_Area" localSheetId="0">'nogdol ashig'!$A$1:$J$20</definedName>
    <definedName name="_xlnm.Print_Area" localSheetId="2">Nuur!$A$1:$J$26</definedName>
    <definedName name="_xlnm.Print_Area" localSheetId="3">ST!$B$2:$D$38</definedName>
    <definedName name="_xlnm.Print_Area" localSheetId="5">UUT!$B$2:$F$18</definedName>
    <definedName name="_xlnm.Print_Area" localSheetId="4">ОТ!$B$41:$D$61</definedName>
  </definedNames>
  <calcPr calcId="171027"/>
</workbook>
</file>

<file path=xl/calcChain.xml><?xml version="1.0" encoding="utf-8"?>
<calcChain xmlns="http://schemas.openxmlformats.org/spreadsheetml/2006/main">
  <c r="D18" i="5" l="1"/>
  <c r="E18" i="5"/>
  <c r="C18" i="5"/>
  <c r="C42" i="6"/>
  <c r="C38" i="6"/>
  <c r="C26" i="6"/>
  <c r="C23" i="6"/>
  <c r="C18" i="6"/>
  <c r="D61" i="4"/>
  <c r="D60" i="4"/>
  <c r="D55" i="4" l="1"/>
  <c r="C49" i="4"/>
  <c r="C55" i="4" s="1"/>
  <c r="C57" i="4" s="1"/>
  <c r="C38" i="3"/>
  <c r="C37" i="3"/>
  <c r="C32" i="3"/>
  <c r="C31" i="3"/>
  <c r="C27" i="3"/>
  <c r="C19" i="3"/>
  <c r="C20" i="3" s="1"/>
  <c r="C14" i="3"/>
  <c r="D42" i="6"/>
  <c r="D38" i="6"/>
  <c r="D33" i="6"/>
  <c r="D18" i="6"/>
  <c r="D23" i="6" s="1"/>
  <c r="D26" i="6" s="1"/>
  <c r="D49" i="4"/>
  <c r="D37" i="3"/>
  <c r="D31" i="3"/>
  <c r="D32" i="3" s="1"/>
  <c r="D27" i="3"/>
  <c r="D19" i="3"/>
  <c r="D14" i="3"/>
  <c r="D20" i="3" l="1"/>
  <c r="C61" i="4"/>
  <c r="C60" i="4"/>
  <c r="D57" i="4"/>
  <c r="D38" i="3"/>
  <c r="F17" i="5"/>
  <c r="F16" i="5"/>
  <c r="F15" i="5"/>
  <c r="F14" i="5"/>
  <c r="F13" i="5"/>
  <c r="F11" i="5"/>
  <c r="F9" i="5"/>
  <c r="F10" i="5"/>
  <c r="F8" i="5"/>
  <c r="F18" i="5" l="1"/>
</calcChain>
</file>

<file path=xl/sharedStrings.xml><?xml version="1.0" encoding="utf-8"?>
<sst xmlns="http://schemas.openxmlformats.org/spreadsheetml/2006/main" count="168" uniqueCount="114">
  <si>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</si>
  <si>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</si>
  <si>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</si>
  <si>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</si>
  <si>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</si>
  <si>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</si>
  <si>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</si>
  <si>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</si>
  <si>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</si>
  <si>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</si>
  <si>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</si>
  <si>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</si>
  <si>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</si>
  <si>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</si>
  <si>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</si>
  <si>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НЭГТГЭСЭН САНХҮҮГИЙН БАЙДЛЫН ТАЙЛАН</t>
  </si>
  <si>
    <t>2016 оны 12 сарын 31</t>
  </si>
  <si>
    <t>(мянган төгрөгөөр)</t>
  </si>
  <si>
    <t>2016.12.31</t>
  </si>
  <si>
    <t>2015.12.31</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</si>
  <si>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</si>
  <si>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</si>
  <si>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</si>
  <si>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</si>
  <si>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</si>
  <si>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</si>
  <si>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</si>
  <si>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</si>
  <si>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</si>
  <si>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</si>
  <si>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</si>
  <si>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</si>
  <si>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</si>
  <si>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</si>
  <si>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</si>
  <si>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</si>
  <si>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</si>
  <si>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</si>
  <si>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Хойшлогдсон татварын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</si>
  <si>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</si>
  <si>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</si>
  <si>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</si>
  <si>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</si>
  <si>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</si>
  <si>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</si>
  <si>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</si>
  <si>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НЭГТГЭСЭН ИЖ БҮРЭН ОРЛОГЫН ТАЙЛАН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</si>
  <si>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</si>
  <si>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</si>
  <si>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</si>
  <si>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</si>
  <si>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</si>
  <si>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</si>
  <si>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</si>
  <si>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</si>
  <si>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</si>
  <si>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</si>
  <si>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</si>
  <si>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t>Дараа үеүдэд ашиг, алдагдал руу ангилагдахгүй бусад иж бүрэн орлого:</t>
  </si>
  <si>
    <t>Үндсэн хөрөнгийн дахин үнэлгээний олз</t>
  </si>
  <si>
    <t>Нийт иж бүрэн орлого</t>
  </si>
  <si>
    <t xml:space="preserve">Нэгж хувьцаанд ногдох ашиг </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</si>
  <si>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</si>
  <si>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"ГОВЬ" ХУВЬЦААТ КОМПАНИ </t>
  </si>
  <si>
    <t xml:space="preserve">Хурал зохион байгуулах комиссын дарга: Н.Сүрэнрагчаа
Гишүүд: ТУЗ-ийн нарийн бичгийн дарга:  М.Сэлэнгэ
         </t>
  </si>
  <si>
    <t>:</t>
  </si>
  <si>
    <t>НЭГТГЭСЭН ӨМЧИЙН ӨӨРЧЛӨЛТИЙН ТАЙЛАН</t>
  </si>
  <si>
    <t>Хувьцаат капитал</t>
  </si>
  <si>
    <t>Дахин үнэлгээний нэмэгдэл</t>
  </si>
  <si>
    <t>Хуримтлагдсан ашиг</t>
  </si>
  <si>
    <t>Нийт</t>
  </si>
  <si>
    <t>Бусад иж бүрэн орлого</t>
  </si>
  <si>
    <t>Тайлант жилийн нийт иж бүрэн орлого</t>
  </si>
  <si>
    <t>Зарласан ногдол ашиг</t>
  </si>
  <si>
    <t>2015 оны 12 сарын 31-ний үлдэгдэл</t>
  </si>
  <si>
    <t>2016 оны 12 сарын 31-ний үлдэгдэл</t>
  </si>
  <si>
    <t>НЭГТГЭСЭН МӨНГӨН ГҮЙЛГЭЭНИЙ ТАЙЛАН</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</si>
  <si>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</si>
  <si>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</si>
  <si>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</si>
  <si>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</si>
  <si>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</si>
  <si>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</si>
  <si>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</si>
  <si>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</si>
  <si>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</si>
  <si>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</si>
  <si>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</si>
  <si>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</si>
  <si>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Гадаад валютын ханшийн өөрчлөлтийн (ашиг)/алдагдал</t>
  </si>
  <si>
    <t xml:space="preserve">   Найдваргүй авлагын зардал</t>
  </si>
  <si>
    <t xml:space="preserve">   Бараа материалын хасагдуулгын зардал/(нөхөлт)</t>
  </si>
  <si>
    <t xml:space="preserve">   Үндсэн хөрөнгө данснаас хассаны гарз/(олз)</t>
  </si>
  <si>
    <t xml:space="preserve">   Дансны ба бусад авлагын өсөлт</t>
  </si>
  <si>
    <t xml:space="preserve">   Урьдчилгаа төлбөрийн бууралт/(өсөлт)</t>
  </si>
  <si>
    <t xml:space="preserve">   </t>
  </si>
  <si>
    <t xml:space="preserve">   Бараа материалын өсөлт</t>
  </si>
  <si>
    <t xml:space="preserve">   Дансны ба бусад өглөгийн өсөлт/(бууралт)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</si>
  <si>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</si>
  <si>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</si>
  <si>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</si>
  <si>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</si>
  <si>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</si>
  <si>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</si>
  <si>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</si>
  <si>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</si>
  <si>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</si>
  <si>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</si>
  <si>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</si>
  <si>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</si>
  <si>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НЭГТГЭСЭН САНХҮҮГИЙН ТАЙЛАН</t>
  </si>
  <si>
    <t>2017 оны 06 сарын 30</t>
  </si>
  <si>
    <t>2017.06.30</t>
  </si>
  <si>
    <t>2017 оны 06 сарын 30-ний үлдэгдэл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</si>
</sst>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_-;_-* &quot;-&quot;??_₮_-;_-@_-"/>
    <numFmt numFmtId="165" formatCode="#,##0_₮;\(#,##0\)"/>
    <numFmt numFmtId="166" formatCode="_-* #,##0_₮_-;\-* #,##0_₮_-;_-* &quot;-&quot;??_₮_-;_-@_-"/>
  </numFmts>
  <fonts count="11"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14">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0" fontId="4" fillId="0" borderId="7" xfId="0" applyFont="1" applyBorder="1" applyAlignment="1">
      <alignment horizontal="right"/>
    </xf>
    <xf numFmtId="3" fontId="4" fillId="0" borderId="7" xfId="0" applyNumberFormat="1" applyFont="1" applyBorder="1" applyAlignment="1">
      <alignment horizontal="right"/>
    </xf>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165" fontId="4" fillId="0" borderId="7" xfId="1"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0" fontId="3" fillId="0" borderId="0" xfId="0" applyFont="1"/>
    <xf numFmtId="3" fontId="3" fillId="0" borderId="7" xfId="0" applyNumberFormat="1" applyFont="1" applyBorder="1" applyAlignment="1">
      <alignment horizontal="right"/>
    </xf>
    <xf numFmtId="165" fontId="3" fillId="0" borderId="7" xfId="1" applyNumberFormat="1" applyFont="1" applyBorder="1" applyAlignment="1">
      <alignment horizontal="right"/>
    </xf>
    <xf numFmtId="3" fontId="3" fillId="0" borderId="0" xfId="0" applyNumberFormat="1" applyFont="1" applyAlignment="1">
      <alignment horizontal="right"/>
    </xf>
    <xf numFmtId="165" fontId="3" fillId="0" borderId="0" xfId="1" applyNumberFormat="1" applyFont="1" applyBorder="1" applyAlignment="1">
      <alignment horizontal="right"/>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165" fontId="3" fillId="0" borderId="7" xfId="1" applyNumberFormat="1" applyFont="1" applyBorder="1" applyAlignment="1">
      <alignment horizontal="center" wrapText="1"/>
    </xf>
    <xf numFmtId="3" fontId="3" fillId="0" borderId="0" xfId="0" applyNumberFormat="1" applyFont="1"/>
    <xf numFmtId="3" fontId="4" fillId="0" borderId="2" xfId="0" applyNumberFormat="1" applyFont="1" applyBorder="1"/>
    <xf numFmtId="3" fontId="3"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9" fillId="3" borderId="0" xfId="0" applyFont="1" applyFill="1" applyBorder="1" applyAlignment="1">
      <alignment horizontal="center"/>
    </xf>
    <xf numFmtId="0" fontId="10" fillId="0" borderId="0" xfId="0" applyFont="1" applyBorder="1" applyAlignment="1">
      <alignment horizontal="center"/>
    </xf>
    <xf numFmtId="0" fontId="3" fillId="2" borderId="0" xfId="0" applyFont="1" applyFill="1" applyBorder="1" applyAlignment="1">
      <alignment horizontal="center"/>
    </xf>
    <xf numFmtId="166" fontId="4" fillId="0" borderId="0" xfId="1" applyNumberFormat="1" applyFont="1" applyBorder="1" applyAlignment="1">
      <alignment vertical="center"/>
    </xf>
    <xf numFmtId="165" fontId="4" fillId="0" borderId="7" xfId="1" applyNumberFormat="1" applyFont="1" applyBorder="1" applyAlignment="1"/>
    <xf numFmtId="0" fontId="5" fillId="0" borderId="7" xfId="0" applyFont="1" applyBorder="1" applyAlignment="1">
      <alignment horizontal="right"/>
    </xf>
    <xf numFmtId="166" fontId="4" fillId="0" borderId="0" xfId="1" applyNumberFormat="1" applyFont="1" applyBorder="1"/>
    <xf numFmtId="166" fontId="3" fillId="0" borderId="0" xfId="1" applyNumberFormat="1" applyFont="1" applyBorder="1" applyAlignment="1">
      <alignment horizontal="right"/>
    </xf>
    <xf numFmtId="166" fontId="6" fillId="0" borderId="0" xfId="1" applyNumberFormat="1" applyFont="1" applyBorder="1"/>
    <xf numFmtId="166" fontId="3" fillId="0" borderId="9" xfId="1" applyNumberFormat="1" applyFont="1" applyBorder="1" applyAlignment="1">
      <alignment horizontal="right"/>
    </xf>
    <xf numFmtId="166" fontId="3" fillId="0" borderId="10" xfId="1" applyNumberFormat="1" applyFont="1" applyBorder="1" applyAlignment="1">
      <alignment horizontal="right"/>
    </xf>
    <xf numFmtId="166" fontId="3" fillId="0" borderId="0" xfId="1" applyNumberFormat="1" applyFont="1" applyBorder="1"/>
    <xf numFmtId="166" fontId="3" fillId="0" borderId="2" xfId="1" applyNumberFormat="1" applyFont="1" applyBorder="1" applyAlignment="1">
      <alignment horizontal="right"/>
    </xf>
    <xf numFmtId="166" fontId="4" fillId="0" borderId="7" xfId="1" applyNumberFormat="1" applyFont="1" applyBorder="1"/>
    <xf numFmtId="165" fontId="4" fillId="0" borderId="0" xfId="1" applyNumberFormat="1" applyFont="1" applyBorder="1" applyAlignment="1"/>
    <xf numFmtId="2" fontId="3" fillId="0" borderId="11" xfId="0" applyNumberFormat="1" applyFont="1" applyBorder="1" applyAlignment="1">
      <alignment horizontal="right"/>
    </xf>
    <xf numFmtId="2" fontId="3" fillId="0" borderId="11" xfId="0" applyNumberFormat="1" applyFont="1" applyBorder="1" applyAlignment="1"/>
    <xf numFmtId="165" fontId="4" fillId="0" borderId="2" xfId="1" applyNumberFormat="1" applyFont="1" applyBorder="1" applyAlignment="1">
      <alignment horizontal="right"/>
    </xf>
    <xf numFmtId="0" fontId="0" fillId="0" borderId="0" xfId="0"/>
    <xf numFmtId="0" fontId="4" fillId="0" borderId="0" xfId="0" applyFont="1"/>
    <xf numFmtId="165" fontId="4" fillId="0" borderId="7" xfId="1" applyNumberFormat="1" applyFont="1" applyBorder="1" applyAlignment="1">
      <alignment horizontal="right"/>
    </xf>
    <xf numFmtId="165" fontId="4" fillId="0" borderId="0" xfId="1" applyNumberFormat="1" applyFont="1" applyBorder="1" applyAlignment="1">
      <alignment horizontal="right"/>
    </xf>
    <xf numFmtId="3" fontId="4" fillId="0" borderId="0" xfId="0" applyNumberFormat="1" applyFont="1" applyBorder="1"/>
    <xf numFmtId="3" fontId="4" fillId="0" borderId="0" xfId="0" applyNumberFormat="1" applyFont="1"/>
    <xf numFmtId="0" fontId="3" fillId="0" borderId="0" xfId="0" applyFont="1"/>
    <xf numFmtId="3" fontId="3" fillId="0" borderId="0" xfId="0" applyNumberFormat="1" applyFont="1"/>
    <xf numFmtId="3" fontId="4"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0" fontId="0" fillId="0" borderId="0" xfId="0"/>
    <xf numFmtId="165" fontId="4" fillId="0" borderId="7" xfId="1" applyNumberFormat="1" applyFont="1" applyBorder="1" applyAlignment="1">
      <alignment horizontal="right"/>
    </xf>
    <xf numFmtId="3" fontId="4" fillId="0" borderId="0" xfId="0" applyNumberFormat="1" applyFont="1" applyAlignment="1">
      <alignment horizontal="right"/>
    </xf>
    <xf numFmtId="3" fontId="3" fillId="0" borderId="2" xfId="0" applyNumberFormat="1" applyFont="1" applyBorder="1"/>
    <xf numFmtId="166" fontId="4" fillId="0" borderId="0" xfId="1" applyNumberFormat="1" applyFont="1" applyBorder="1" applyAlignment="1">
      <alignment horizontal="right"/>
    </xf>
    <xf numFmtId="166" fontId="4" fillId="0" borderId="7" xfId="1" applyNumberFormat="1" applyFont="1" applyBorder="1" applyAlignment="1">
      <alignment horizontal="right"/>
    </xf>
    <xf numFmtId="164" fontId="4" fillId="0" borderId="0" xfId="1" applyFont="1" applyBorder="1" applyAlignment="1">
      <alignment horizontal="right"/>
    </xf>
    <xf numFmtId="164" fontId="4" fillId="0" borderId="7" xfId="1" applyFont="1" applyBorder="1" applyAlignment="1">
      <alignment horizontal="right"/>
    </xf>
    <xf numFmtId="164" fontId="4" fillId="0" borderId="0" xfId="1" applyFont="1" applyAlignment="1">
      <alignment horizontal="right"/>
    </xf>
    <xf numFmtId="164" fontId="4" fillId="0" borderId="0" xfId="1" applyFont="1" applyBorder="1"/>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158943</xdr:colOff>
      <xdr:row>5</xdr:row>
      <xdr:rowOff>367394</xdr:rowOff>
    </xdr:from>
    <xdr:to>
      <xdr:col>6</xdr:col>
      <xdr:colOff>585108</xdr:colOff>
      <xdr:row>5</xdr:row>
      <xdr:rowOff>1079388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907" y="1319894"/>
          <a:ext cx="1650807" cy="711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492" y="205839"/>
          <a:ext cx="773860" cy="335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68406</xdr:colOff>
      <xdr:row>40</xdr:row>
      <xdr:rowOff>28575</xdr:rowOff>
    </xdr:from>
    <xdr:to>
      <xdr:col>1</xdr:col>
      <xdr:colOff>842266</xdr:colOff>
      <xdr:row>41</xdr:row>
      <xdr:rowOff>174007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204478</xdr:colOff>
      <xdr:row>1</xdr:row>
      <xdr:rowOff>28575</xdr:rowOff>
    </xdr:from>
    <xdr:to>
      <xdr:col>1</xdr:col>
      <xdr:colOff>978338</xdr:colOff>
      <xdr:row>2</xdr:row>
      <xdr:rowOff>174007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85" y="205468"/>
          <a:ext cx="773860" cy="335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06" y="213632"/>
          <a:ext cx="773860" cy="3359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J20"/>
  <sheetViews>
    <sheetView zoomScale="85" zoomScaleNormal="85" workbookViewId="0">
      <selection activeCell="AA31" sqref="AA31"/>
    </sheetView>
  </sheetViews>
  <sheetFormatPr defaultRowHeight="15" x14ac:dyDescent="0.25"/>
  <cols>
    <col min="1" max="9" width="9.140625" style="1"/>
    <col min="10" max="10" width="10.5703125" style="1" customWidth="1"/>
    <col min="11" max="16384" width="9.140625" style="1"/>
  </cols>
  <sheetData>
    <row r="4" spans="1:10" ht="31.5" customHeight="1" x14ac:dyDescent="0.25">
      <c r="A4" s="47" t="s">
        <v>0</v>
      </c>
      <c r="B4" s="47"/>
      <c r="C4" s="47"/>
      <c r="D4" s="47"/>
      <c r="E4" s="47"/>
      <c r="F4" s="47"/>
      <c r="G4" s="47"/>
      <c r="H4" s="47"/>
      <c r="I4" s="47"/>
      <c r="J4" s="47"/>
    </row>
    <row r="5" spans="1:10" x14ac:dyDescent="0.25">
      <c r="A5" s="2"/>
      <c r="B5" s="2"/>
      <c r="C5" s="2"/>
      <c r="D5" s="2"/>
      <c r="E5" s="2"/>
      <c r="F5" s="2"/>
      <c r="G5" s="2"/>
      <c r="H5" s="2"/>
      <c r="I5" s="2"/>
      <c r="J5" s="2"/>
    </row>
    <row r="6" spans="1:10" x14ac:dyDescent="0.25">
      <c r="A6" s="46" t="s">
        <v>1</v>
      </c>
      <c r="B6" s="46"/>
      <c r="C6" s="46"/>
      <c r="D6" s="46"/>
      <c r="E6" s="46"/>
      <c r="F6" s="46"/>
      <c r="G6" s="46"/>
      <c r="H6" s="46"/>
      <c r="I6" s="46"/>
      <c r="J6" s="46"/>
    </row>
    <row r="7" spans="1:10" x14ac:dyDescent="0.25">
      <c r="A7" s="2"/>
      <c r="B7" s="2"/>
      <c r="C7" s="2"/>
      <c r="D7" s="2"/>
      <c r="E7" s="2"/>
      <c r="F7" s="2"/>
      <c r="G7" s="2"/>
      <c r="H7" s="2"/>
      <c r="I7" s="2"/>
      <c r="J7" s="2"/>
    </row>
    <row r="8" spans="1:10" ht="15" customHeight="1" x14ac:dyDescent="0.25">
      <c r="A8" s="50" t="s">
        <v>7</v>
      </c>
      <c r="B8" s="50"/>
      <c r="C8" s="50"/>
      <c r="D8" s="50"/>
      <c r="E8" s="50"/>
      <c r="F8" s="50"/>
      <c r="G8" s="50"/>
      <c r="H8" s="50"/>
      <c r="I8" s="50"/>
      <c r="J8" s="50"/>
    </row>
    <row r="9" spans="1:10" x14ac:dyDescent="0.25">
      <c r="A9" s="50"/>
      <c r="B9" s="50"/>
      <c r="C9" s="50"/>
      <c r="D9" s="50"/>
      <c r="E9" s="50"/>
      <c r="F9" s="50"/>
      <c r="G9" s="50"/>
      <c r="H9" s="50"/>
      <c r="I9" s="50"/>
      <c r="J9" s="50"/>
    </row>
    <row r="10" spans="1:10" ht="45" customHeight="1" x14ac:dyDescent="0.25">
      <c r="A10" s="50"/>
      <c r="B10" s="50"/>
      <c r="C10" s="50"/>
      <c r="D10" s="50"/>
      <c r="E10" s="50"/>
      <c r="F10" s="50"/>
      <c r="G10" s="50"/>
      <c r="H10" s="50"/>
      <c r="I10" s="50"/>
      <c r="J10" s="50"/>
    </row>
    <row r="11" spans="1:10" ht="9.75" customHeight="1" x14ac:dyDescent="0.25">
      <c r="A11" s="2"/>
      <c r="B11" s="2"/>
      <c r="C11" s="2"/>
      <c r="D11" s="2"/>
      <c r="E11" s="2"/>
      <c r="F11" s="2"/>
      <c r="G11" s="2"/>
      <c r="H11" s="2"/>
      <c r="I11" s="2"/>
      <c r="J11" s="2"/>
    </row>
    <row r="12" spans="1:10" ht="45" customHeight="1" x14ac:dyDescent="0.25">
      <c r="A12" s="51" t="s">
        <v>4</v>
      </c>
      <c r="B12" s="51"/>
      <c r="C12" s="51"/>
      <c r="D12" s="51"/>
      <c r="E12" s="51"/>
      <c r="F12" s="51"/>
      <c r="G12" s="51"/>
      <c r="H12" s="51"/>
      <c r="I12" s="51"/>
      <c r="J12" s="51"/>
    </row>
    <row r="13" spans="1:10" ht="10.5" customHeight="1" x14ac:dyDescent="0.25">
      <c r="A13" s="29"/>
      <c r="B13" s="29"/>
      <c r="C13" s="29"/>
      <c r="D13" s="29"/>
      <c r="E13" s="29"/>
      <c r="F13" s="29"/>
      <c r="G13" s="29"/>
      <c r="H13" s="29"/>
      <c r="I13" s="29"/>
      <c r="J13" s="29"/>
    </row>
    <row r="14" spans="1:10" x14ac:dyDescent="0.25">
      <c r="A14" s="51" t="s">
        <v>5</v>
      </c>
      <c r="B14" s="51"/>
      <c r="C14" s="51"/>
      <c r="D14" s="51"/>
      <c r="E14" s="51"/>
      <c r="F14" s="51"/>
      <c r="G14" s="51"/>
      <c r="H14" s="51"/>
      <c r="I14" s="51"/>
      <c r="J14" s="51"/>
    </row>
    <row r="15" spans="1:10" ht="28.5" customHeight="1" x14ac:dyDescent="0.25">
      <c r="A15" s="51"/>
      <c r="B15" s="51"/>
      <c r="C15" s="51"/>
      <c r="D15" s="51"/>
      <c r="E15" s="51"/>
      <c r="F15" s="51"/>
      <c r="G15" s="51"/>
      <c r="H15" s="51"/>
      <c r="I15" s="51"/>
      <c r="J15" s="51"/>
    </row>
    <row r="16" spans="1:10" ht="8.25" customHeight="1" x14ac:dyDescent="0.25">
      <c r="A16" s="2"/>
      <c r="B16" s="2"/>
      <c r="C16" s="2"/>
      <c r="D16" s="2"/>
      <c r="E16" s="2"/>
      <c r="F16" s="2"/>
      <c r="G16" s="2"/>
      <c r="H16" s="2"/>
      <c r="I16" s="2"/>
      <c r="J16" s="2"/>
    </row>
    <row r="17" spans="1:10" x14ac:dyDescent="0.25">
      <c r="A17" s="49" t="s">
        <v>3</v>
      </c>
      <c r="B17" s="49"/>
      <c r="C17" s="49"/>
      <c r="D17" s="49"/>
      <c r="E17" s="49"/>
      <c r="F17" s="49"/>
      <c r="G17" s="49"/>
      <c r="H17" s="49"/>
      <c r="I17" s="49"/>
      <c r="J17" s="49"/>
    </row>
    <row r="18" spans="1:10" x14ac:dyDescent="0.25">
      <c r="A18" s="49" t="s">
        <v>2</v>
      </c>
      <c r="B18" s="49"/>
      <c r="C18" s="49"/>
      <c r="D18" s="49"/>
      <c r="E18" s="49"/>
      <c r="F18" s="49"/>
      <c r="G18" s="49"/>
      <c r="H18" s="49"/>
      <c r="I18" s="49"/>
      <c r="J18" s="49"/>
    </row>
    <row r="19" spans="1:10" ht="7.5" customHeight="1" x14ac:dyDescent="0.25">
      <c r="A19" s="2"/>
      <c r="B19" s="2"/>
      <c r="C19" s="2"/>
      <c r="D19" s="2"/>
      <c r="E19" s="2"/>
      <c r="F19" s="2"/>
      <c r="G19" s="2"/>
      <c r="H19" s="2"/>
      <c r="I19" s="2"/>
      <c r="J19" s="2"/>
    </row>
    <row r="20" spans="1:10" ht="30" customHeight="1" x14ac:dyDescent="0.25">
      <c r="A20" s="48" t="s">
        <v>6</v>
      </c>
      <c r="B20" s="48"/>
      <c r="C20" s="48"/>
      <c r="D20" s="48"/>
      <c r="E20" s="48"/>
      <c r="F20" s="48"/>
      <c r="G20" s="48"/>
      <c r="H20" s="48"/>
      <c r="I20" s="48"/>
      <c r="J20" s="48"/>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0"/>
  <sheetViews>
    <sheetView topLeftCell="B1" zoomScale="70" zoomScaleNormal="70" workbookViewId="0">
      <selection activeCell="AA31" sqref="AA31"/>
    </sheetView>
  </sheetViews>
  <sheetFormatPr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52" t="s">
        <v>0</v>
      </c>
      <c r="B2" s="53"/>
      <c r="C2" s="53"/>
      <c r="D2" s="53"/>
      <c r="E2" s="53"/>
      <c r="F2" s="53"/>
      <c r="G2" s="53"/>
      <c r="H2" s="53"/>
      <c r="I2" s="53"/>
      <c r="J2" s="54"/>
    </row>
    <row r="3" spans="1:10" x14ac:dyDescent="0.2">
      <c r="A3" s="11"/>
      <c r="B3" s="12"/>
      <c r="C3" s="12"/>
      <c r="D3" s="12"/>
      <c r="E3" s="12"/>
      <c r="F3" s="12"/>
      <c r="G3" s="12"/>
      <c r="H3" s="12"/>
      <c r="I3" s="12"/>
      <c r="J3" s="13"/>
    </row>
    <row r="4" spans="1:10" ht="15" customHeight="1" x14ac:dyDescent="0.2">
      <c r="A4" s="55" t="s">
        <v>8</v>
      </c>
      <c r="B4" s="56"/>
      <c r="C4" s="56"/>
      <c r="D4" s="56"/>
      <c r="E4" s="56"/>
      <c r="F4" s="56"/>
      <c r="G4" s="56"/>
      <c r="H4" s="56"/>
      <c r="I4" s="56"/>
      <c r="J4" s="57"/>
    </row>
    <row r="5" spans="1:10" x14ac:dyDescent="0.2">
      <c r="A5" s="55"/>
      <c r="B5" s="56"/>
      <c r="C5" s="56"/>
      <c r="D5" s="56"/>
      <c r="E5" s="56"/>
      <c r="F5" s="56"/>
      <c r="G5" s="56"/>
      <c r="H5" s="56"/>
      <c r="I5" s="56"/>
      <c r="J5" s="57"/>
    </row>
    <row r="6" spans="1:10" ht="33" customHeight="1" x14ac:dyDescent="0.2">
      <c r="A6" s="55"/>
      <c r="B6" s="56"/>
      <c r="C6" s="56"/>
      <c r="D6" s="56"/>
      <c r="E6" s="56"/>
      <c r="F6" s="56"/>
      <c r="G6" s="56"/>
      <c r="H6" s="56"/>
      <c r="I6" s="56"/>
      <c r="J6" s="57"/>
    </row>
    <row r="7" spans="1:10" ht="8.25" hidden="1" customHeight="1" x14ac:dyDescent="0.2">
      <c r="A7" s="11"/>
      <c r="B7" s="12"/>
      <c r="C7" s="12"/>
      <c r="D7" s="12"/>
      <c r="E7" s="12"/>
      <c r="F7" s="12"/>
      <c r="G7" s="12"/>
      <c r="H7" s="12"/>
      <c r="I7" s="12"/>
      <c r="J7" s="13"/>
    </row>
    <row r="8" spans="1:10" ht="90.75" customHeight="1" x14ac:dyDescent="0.2">
      <c r="A8" s="58" t="s">
        <v>62</v>
      </c>
      <c r="B8" s="59"/>
      <c r="C8" s="59"/>
      <c r="D8" s="59"/>
      <c r="E8" s="59"/>
      <c r="F8" s="59"/>
      <c r="G8" s="59"/>
      <c r="H8" s="59"/>
      <c r="I8" s="59"/>
      <c r="J8" s="60"/>
    </row>
    <row r="9" spans="1:10" ht="9" customHeight="1" x14ac:dyDescent="0.2">
      <c r="A9" s="14"/>
      <c r="B9" s="15"/>
      <c r="C9" s="15"/>
      <c r="D9" s="15"/>
      <c r="E9" s="15"/>
      <c r="F9" s="15"/>
      <c r="G9" s="15"/>
      <c r="H9" s="15"/>
      <c r="I9" s="15"/>
      <c r="J9" s="16"/>
    </row>
    <row r="10" spans="1:10" x14ac:dyDescent="0.2">
      <c r="A10" s="58" t="s">
        <v>11</v>
      </c>
      <c r="B10" s="59"/>
      <c r="C10" s="59"/>
      <c r="D10" s="59"/>
      <c r="E10" s="59"/>
      <c r="F10" s="59"/>
      <c r="G10" s="59"/>
      <c r="H10" s="59"/>
      <c r="I10" s="59"/>
      <c r="J10" s="60"/>
    </row>
    <row r="11" spans="1:10" ht="41.25" customHeight="1" x14ac:dyDescent="0.2">
      <c r="A11" s="58"/>
      <c r="B11" s="59"/>
      <c r="C11" s="59"/>
      <c r="D11" s="59"/>
      <c r="E11" s="59"/>
      <c r="F11" s="59"/>
      <c r="G11" s="59"/>
      <c r="H11" s="59"/>
      <c r="I11" s="59"/>
      <c r="J11" s="60"/>
    </row>
    <row r="12" spans="1:10" ht="8.25" customHeight="1" x14ac:dyDescent="0.2">
      <c r="A12" s="11"/>
      <c r="B12" s="12"/>
      <c r="C12" s="12"/>
      <c r="D12" s="12"/>
      <c r="E12" s="12"/>
      <c r="F12" s="12"/>
      <c r="G12" s="12"/>
      <c r="H12" s="12"/>
      <c r="I12" s="12"/>
      <c r="J12" s="13"/>
    </row>
    <row r="13" spans="1:10" ht="50.25" customHeight="1" x14ac:dyDescent="0.2">
      <c r="A13" s="67" t="s">
        <v>10</v>
      </c>
      <c r="B13" s="68"/>
      <c r="C13" s="68"/>
      <c r="D13" s="68"/>
      <c r="E13" s="68"/>
      <c r="F13" s="68"/>
      <c r="G13" s="68"/>
      <c r="H13" s="68"/>
      <c r="I13" s="68"/>
      <c r="J13" s="69"/>
    </row>
    <row r="14" spans="1:10" ht="6" customHeight="1" x14ac:dyDescent="0.2">
      <c r="A14" s="17"/>
      <c r="B14" s="18"/>
      <c r="C14" s="18"/>
      <c r="D14" s="18"/>
      <c r="E14" s="18"/>
      <c r="F14" s="18"/>
      <c r="G14" s="18"/>
      <c r="H14" s="18"/>
      <c r="I14" s="18"/>
      <c r="J14" s="19"/>
    </row>
    <row r="15" spans="1:10" ht="18.75" customHeight="1" x14ac:dyDescent="0.2">
      <c r="A15" s="70" t="s">
        <v>13</v>
      </c>
      <c r="B15" s="71"/>
      <c r="C15" s="18"/>
      <c r="D15" s="18"/>
      <c r="E15" s="18"/>
      <c r="F15" s="18"/>
      <c r="G15" s="18"/>
      <c r="H15" s="18"/>
      <c r="I15" s="18"/>
      <c r="J15" s="19"/>
    </row>
    <row r="16" spans="1:10" ht="45.75" customHeight="1" x14ac:dyDescent="0.2">
      <c r="A16" s="72" t="s">
        <v>64</v>
      </c>
      <c r="B16" s="73"/>
      <c r="C16" s="73"/>
      <c r="D16" s="73"/>
      <c r="E16" s="73"/>
      <c r="F16" s="73"/>
      <c r="G16" s="73" t="s">
        <v>14</v>
      </c>
      <c r="H16" s="73"/>
      <c r="I16" s="73"/>
      <c r="J16" s="74"/>
    </row>
    <row r="17" spans="1:10" ht="10.5" customHeight="1" x14ac:dyDescent="0.2">
      <c r="A17" s="20"/>
      <c r="B17" s="15"/>
      <c r="C17" s="15"/>
      <c r="D17" s="15"/>
      <c r="E17" s="15"/>
      <c r="F17" s="15"/>
      <c r="G17" s="15"/>
      <c r="H17" s="15"/>
      <c r="I17" s="15"/>
      <c r="J17" s="16"/>
    </row>
    <row r="18" spans="1:10" ht="15" x14ac:dyDescent="0.25">
      <c r="A18" s="61" t="s">
        <v>9</v>
      </c>
      <c r="B18" s="62"/>
      <c r="C18" s="62"/>
      <c r="D18" s="62"/>
      <c r="E18" s="62"/>
      <c r="F18" s="62"/>
      <c r="G18" s="62"/>
      <c r="H18" s="62"/>
      <c r="I18" s="62"/>
      <c r="J18" s="63"/>
    </row>
    <row r="19" spans="1:10" ht="7.5" customHeight="1" x14ac:dyDescent="0.2">
      <c r="A19" s="11"/>
      <c r="B19" s="12"/>
      <c r="C19" s="12"/>
      <c r="D19" s="12"/>
      <c r="E19" s="12"/>
      <c r="F19" s="12"/>
      <c r="G19" s="12"/>
      <c r="H19" s="12"/>
      <c r="I19" s="12"/>
      <c r="J19" s="13"/>
    </row>
    <row r="20" spans="1:10" ht="30" customHeight="1" x14ac:dyDescent="0.2">
      <c r="A20" s="64" t="s">
        <v>12</v>
      </c>
      <c r="B20" s="65"/>
      <c r="C20" s="65"/>
      <c r="D20" s="65"/>
      <c r="E20" s="65"/>
      <c r="F20" s="65"/>
      <c r="G20" s="65"/>
      <c r="H20" s="65"/>
      <c r="I20" s="65"/>
      <c r="J20" s="66"/>
    </row>
  </sheetData>
  <mergeCells count="10">
    <mergeCell ref="A20:J20"/>
    <mergeCell ref="A13:J13"/>
    <mergeCell ref="A15:B15"/>
    <mergeCell ref="A16:F16"/>
    <mergeCell ref="G16:J16"/>
    <mergeCell ref="A2:J2"/>
    <mergeCell ref="A4:J6"/>
    <mergeCell ref="A8:J8"/>
    <mergeCell ref="A10:J11"/>
    <mergeCell ref="A18:J18"/>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J11"/>
  <sheetViews>
    <sheetView zoomScale="70" zoomScaleNormal="70" workbookViewId="0">
      <selection sqref="A1:J26"/>
    </sheetView>
  </sheetViews>
  <sheetFormatPr defaultRowHeight="15" x14ac:dyDescent="0.25"/>
  <cols>
    <col min="1" max="1" width="6.140625" style="104" customWidth="1"/>
  </cols>
  <sheetData>
    <row r="6" spans="2:10" ht="99.75" customHeight="1" x14ac:dyDescent="0.25"/>
    <row r="8" spans="2:10" ht="33.75" customHeight="1" x14ac:dyDescent="0.35">
      <c r="B8" s="75" t="s">
        <v>63</v>
      </c>
      <c r="C8" s="75"/>
      <c r="D8" s="75"/>
      <c r="E8" s="75"/>
      <c r="F8" s="75"/>
      <c r="G8" s="75"/>
      <c r="H8" s="75"/>
      <c r="I8" s="75"/>
      <c r="J8" s="75"/>
    </row>
    <row r="9" spans="2:10" ht="33" customHeight="1" x14ac:dyDescent="0.35">
      <c r="B9" s="75" t="s">
        <v>110</v>
      </c>
      <c r="C9" s="75"/>
      <c r="D9" s="75"/>
      <c r="E9" s="75"/>
      <c r="F9" s="75"/>
      <c r="G9" s="75"/>
      <c r="H9" s="75"/>
      <c r="I9" s="75"/>
      <c r="J9" s="75"/>
    </row>
    <row r="10" spans="2:10" ht="19.5" customHeight="1" x14ac:dyDescent="0.25"/>
    <row r="11" spans="2:10" ht="41.25" customHeight="1" x14ac:dyDescent="0.3">
      <c r="B11" s="76" t="s">
        <v>111</v>
      </c>
      <c r="C11" s="76"/>
      <c r="D11" s="76"/>
      <c r="E11" s="76"/>
      <c r="F11" s="76"/>
      <c r="G11" s="76"/>
      <c r="H11" s="76"/>
      <c r="I11" s="76"/>
      <c r="J11" s="76"/>
    </row>
  </sheetData>
  <mergeCells count="3">
    <mergeCell ref="B8:J8"/>
    <mergeCell ref="B9:J9"/>
    <mergeCell ref="B11:J11"/>
  </mergeCells>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topLeftCell="A7" zoomScale="85" zoomScaleNormal="85" workbookViewId="0">
      <selection activeCell="G24" sqref="G24"/>
    </sheetView>
  </sheetViews>
  <sheetFormatPr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16384" width="9.140625" style="2"/>
  </cols>
  <sheetData>
    <row r="1" spans="1:10" x14ac:dyDescent="0.2">
      <c r="A1" s="12"/>
      <c r="B1" s="12"/>
      <c r="C1" s="21"/>
      <c r="D1" s="21"/>
      <c r="E1" s="12"/>
    </row>
    <row r="2" spans="1:10" ht="15" x14ac:dyDescent="0.25">
      <c r="A2" s="12"/>
      <c r="B2" s="77" t="s">
        <v>63</v>
      </c>
      <c r="C2" s="77"/>
      <c r="D2" s="77"/>
      <c r="E2" s="12"/>
    </row>
    <row r="3" spans="1:10" ht="15" x14ac:dyDescent="0.25">
      <c r="A3" s="12"/>
      <c r="B3" s="77" t="s">
        <v>15</v>
      </c>
      <c r="C3" s="77"/>
      <c r="D3" s="77"/>
      <c r="E3" s="12"/>
    </row>
    <row r="4" spans="1:10" x14ac:dyDescent="0.2">
      <c r="A4" s="12"/>
      <c r="B4" s="12"/>
      <c r="C4" s="21"/>
      <c r="D4" s="21" t="s">
        <v>111</v>
      </c>
      <c r="E4" s="12"/>
    </row>
    <row r="5" spans="1:10" x14ac:dyDescent="0.2">
      <c r="A5" s="12"/>
      <c r="B5" s="12"/>
      <c r="C5" s="21"/>
      <c r="D5" s="22" t="s">
        <v>17</v>
      </c>
      <c r="E5" s="12"/>
    </row>
    <row r="6" spans="1:10" x14ac:dyDescent="0.2">
      <c r="A6" s="12"/>
      <c r="B6" s="12"/>
      <c r="C6" s="21"/>
      <c r="D6" s="22"/>
      <c r="E6" s="12"/>
    </row>
    <row r="7" spans="1:10" x14ac:dyDescent="0.2">
      <c r="A7" s="12"/>
      <c r="B7" s="4"/>
      <c r="C7" s="30" t="s">
        <v>112</v>
      </c>
      <c r="D7" s="30" t="s">
        <v>18</v>
      </c>
      <c r="E7" s="12"/>
    </row>
    <row r="8" spans="1:10" ht="15" x14ac:dyDescent="0.25">
      <c r="A8" s="12"/>
      <c r="B8" s="23" t="s">
        <v>20</v>
      </c>
      <c r="C8" s="21"/>
      <c r="D8" s="21"/>
      <c r="E8" s="12"/>
    </row>
    <row r="9" spans="1:10" x14ac:dyDescent="0.2">
      <c r="A9" s="12"/>
      <c r="B9" s="24" t="s">
        <v>21</v>
      </c>
      <c r="C9" s="21"/>
      <c r="D9" s="21"/>
      <c r="E9" s="12"/>
    </row>
    <row r="10" spans="1:10" x14ac:dyDescent="0.2">
      <c r="A10" s="12"/>
      <c r="B10" s="12" t="s">
        <v>22</v>
      </c>
      <c r="C10" s="81">
        <v>9901927.3146466985</v>
      </c>
      <c r="D10" s="25">
        <v>2614270</v>
      </c>
      <c r="E10" s="12"/>
    </row>
    <row r="11" spans="1:10" x14ac:dyDescent="0.2">
      <c r="A11" s="12"/>
      <c r="B11" s="12" t="s">
        <v>23</v>
      </c>
      <c r="C11" s="81">
        <v>7977989.0337063493</v>
      </c>
      <c r="D11" s="25">
        <v>19519521</v>
      </c>
      <c r="E11" s="12"/>
    </row>
    <row r="12" spans="1:10" x14ac:dyDescent="0.2">
      <c r="A12" s="12"/>
      <c r="B12" s="12" t="s">
        <v>24</v>
      </c>
      <c r="C12" s="81">
        <v>4106182.7922027996</v>
      </c>
      <c r="D12" s="25">
        <v>2719652</v>
      </c>
      <c r="E12" s="12"/>
    </row>
    <row r="13" spans="1:10" x14ac:dyDescent="0.2">
      <c r="A13" s="12"/>
      <c r="B13" s="12" t="s">
        <v>25</v>
      </c>
      <c r="C13" s="88">
        <v>113328594.86328487</v>
      </c>
      <c r="D13" s="6">
        <v>58737861</v>
      </c>
      <c r="E13" s="12"/>
    </row>
    <row r="14" spans="1:10" ht="15" x14ac:dyDescent="0.25">
      <c r="A14" s="12"/>
      <c r="B14" s="12"/>
      <c r="C14" s="82">
        <f>SUM(C10:C13)</f>
        <v>135314694.00384071</v>
      </c>
      <c r="D14" s="26">
        <f>SUM(D10:D13)</f>
        <v>83591304</v>
      </c>
      <c r="E14" s="12"/>
      <c r="J14" s="2" t="s">
        <v>65</v>
      </c>
    </row>
    <row r="15" spans="1:10" x14ac:dyDescent="0.2">
      <c r="A15" s="12"/>
      <c r="B15" s="24" t="s">
        <v>26</v>
      </c>
      <c r="C15" s="83"/>
      <c r="D15" s="21"/>
      <c r="E15" s="12"/>
    </row>
    <row r="16" spans="1:10" x14ac:dyDescent="0.2">
      <c r="A16" s="12"/>
      <c r="B16" s="12" t="s">
        <v>27</v>
      </c>
      <c r="C16" s="81">
        <v>57489877.243887097</v>
      </c>
      <c r="D16" s="25">
        <v>52035760</v>
      </c>
      <c r="E16" s="12"/>
    </row>
    <row r="17" spans="1:5" x14ac:dyDescent="0.2">
      <c r="A17" s="12"/>
      <c r="B17" s="12" t="s">
        <v>28</v>
      </c>
      <c r="C17" s="110">
        <v>0</v>
      </c>
      <c r="D17" s="110">
        <v>0</v>
      </c>
      <c r="E17" s="12"/>
    </row>
    <row r="18" spans="1:5" x14ac:dyDescent="0.2">
      <c r="A18" s="12"/>
      <c r="B18" s="12" t="s">
        <v>30</v>
      </c>
      <c r="C18" s="81">
        <v>8999.9995099999906</v>
      </c>
      <c r="D18" s="6">
        <v>245742</v>
      </c>
      <c r="E18" s="12"/>
    </row>
    <row r="19" spans="1:5" ht="15" x14ac:dyDescent="0.25">
      <c r="A19" s="12"/>
      <c r="B19" s="12"/>
      <c r="C19" s="84">
        <f>SUM(C16:C18)</f>
        <v>57498877.243397094</v>
      </c>
      <c r="D19" s="7">
        <f>SUM(D16:D18)</f>
        <v>52281502</v>
      </c>
      <c r="E19" s="12"/>
    </row>
    <row r="20" spans="1:5" ht="15.75" thickBot="1" x14ac:dyDescent="0.3">
      <c r="A20" s="12"/>
      <c r="B20" s="23" t="s">
        <v>31</v>
      </c>
      <c r="C20" s="85">
        <f>+C19+C14</f>
        <v>192813571.2472378</v>
      </c>
      <c r="D20" s="8">
        <f>+D14+D19</f>
        <v>135872806</v>
      </c>
      <c r="E20" s="12"/>
    </row>
    <row r="21" spans="1:5" ht="9.75" customHeight="1" thickTop="1" x14ac:dyDescent="0.2">
      <c r="A21" s="12"/>
      <c r="B21" s="12"/>
      <c r="C21" s="81"/>
      <c r="D21" s="25"/>
      <c r="E21" s="12"/>
    </row>
    <row r="22" spans="1:5" ht="15" x14ac:dyDescent="0.25">
      <c r="A22" s="12"/>
      <c r="B22" s="23" t="s">
        <v>32</v>
      </c>
      <c r="C22" s="86"/>
      <c r="D22" s="21"/>
      <c r="E22" s="12"/>
    </row>
    <row r="23" spans="1:5" x14ac:dyDescent="0.2">
      <c r="A23" s="12"/>
      <c r="B23" s="24" t="s">
        <v>33</v>
      </c>
      <c r="C23" s="83"/>
      <c r="D23" s="21"/>
      <c r="E23" s="12"/>
    </row>
    <row r="24" spans="1:5" x14ac:dyDescent="0.2">
      <c r="A24" s="12"/>
      <c r="B24" s="12" t="s">
        <v>34</v>
      </c>
      <c r="C24" s="81">
        <v>26597356.644460212</v>
      </c>
      <c r="D24" s="25">
        <v>4298237</v>
      </c>
      <c r="E24" s="12"/>
    </row>
    <row r="25" spans="1:5" x14ac:dyDescent="0.2">
      <c r="A25" s="12"/>
      <c r="B25" s="12" t="s">
        <v>35</v>
      </c>
      <c r="C25" s="81">
        <v>562628.81020999991</v>
      </c>
      <c r="D25" s="25">
        <v>2196930</v>
      </c>
      <c r="E25" s="12"/>
    </row>
    <row r="26" spans="1:5" x14ac:dyDescent="0.2">
      <c r="A26" s="12"/>
      <c r="B26" s="12" t="s">
        <v>36</v>
      </c>
      <c r="C26" s="81">
        <v>33011920.148419999</v>
      </c>
      <c r="D26" s="25">
        <v>31678103</v>
      </c>
      <c r="E26" s="12"/>
    </row>
    <row r="27" spans="1:5" ht="15" x14ac:dyDescent="0.25">
      <c r="A27" s="12"/>
      <c r="B27" s="12"/>
      <c r="C27" s="87">
        <f>SUM(C24:C26)</f>
        <v>60171905.603090212</v>
      </c>
      <c r="D27" s="9">
        <f>SUM(D24:D26)</f>
        <v>38173270</v>
      </c>
      <c r="E27" s="12"/>
    </row>
    <row r="28" spans="1:5" x14ac:dyDescent="0.2">
      <c r="A28" s="12"/>
      <c r="B28" s="24" t="s">
        <v>37</v>
      </c>
      <c r="C28" s="83"/>
      <c r="D28" s="21"/>
      <c r="E28" s="12"/>
    </row>
    <row r="29" spans="1:5" x14ac:dyDescent="0.2">
      <c r="A29" s="12"/>
      <c r="B29" s="12" t="s">
        <v>38</v>
      </c>
      <c r="C29" s="81">
        <v>227757.42169999998</v>
      </c>
      <c r="D29" s="25">
        <v>63993</v>
      </c>
      <c r="E29" s="12"/>
    </row>
    <row r="30" spans="1:5" x14ac:dyDescent="0.2">
      <c r="A30" s="12"/>
      <c r="B30" s="12" t="s">
        <v>39</v>
      </c>
      <c r="C30" s="81">
        <v>44790432.828000002</v>
      </c>
      <c r="D30" s="25">
        <v>11836840</v>
      </c>
      <c r="E30" s="12"/>
    </row>
    <row r="31" spans="1:5" ht="15" x14ac:dyDescent="0.25">
      <c r="A31" s="12"/>
      <c r="B31" s="12"/>
      <c r="C31" s="87">
        <f>SUM(C29:C30)</f>
        <v>45018190.249700002</v>
      </c>
      <c r="D31" s="9">
        <f>SUM(D29:D30)</f>
        <v>11900833</v>
      </c>
      <c r="E31" s="12"/>
    </row>
    <row r="32" spans="1:5" ht="21" customHeight="1" x14ac:dyDescent="0.25">
      <c r="A32" s="12"/>
      <c r="B32" s="23" t="s">
        <v>40</v>
      </c>
      <c r="C32" s="87">
        <f>+C31+C27</f>
        <v>105190095.85279021</v>
      </c>
      <c r="D32" s="9">
        <f>+D31+D27</f>
        <v>50074103</v>
      </c>
      <c r="E32" s="12"/>
    </row>
    <row r="33" spans="1:5" x14ac:dyDescent="0.2">
      <c r="A33" s="12"/>
      <c r="B33" s="24" t="s">
        <v>41</v>
      </c>
      <c r="C33" s="83"/>
      <c r="D33" s="21"/>
      <c r="E33" s="12"/>
    </row>
    <row r="34" spans="1:5" x14ac:dyDescent="0.2">
      <c r="A34" s="12"/>
      <c r="B34" s="12" t="s">
        <v>42</v>
      </c>
      <c r="C34" s="81">
        <v>780112.5</v>
      </c>
      <c r="D34" s="25">
        <v>780113</v>
      </c>
      <c r="E34" s="12"/>
    </row>
    <row r="35" spans="1:5" x14ac:dyDescent="0.2">
      <c r="A35" s="12"/>
      <c r="B35" s="12" t="s">
        <v>43</v>
      </c>
      <c r="C35" s="81">
        <v>15647697</v>
      </c>
      <c r="D35" s="25">
        <v>15647697</v>
      </c>
      <c r="E35" s="12"/>
    </row>
    <row r="36" spans="1:5" x14ac:dyDescent="0.2">
      <c r="A36" s="12"/>
      <c r="B36" s="12" t="s">
        <v>44</v>
      </c>
      <c r="C36" s="81">
        <v>71195665.77489461</v>
      </c>
      <c r="D36" s="25">
        <v>69370893</v>
      </c>
      <c r="E36" s="12"/>
    </row>
    <row r="37" spans="1:5" ht="15" x14ac:dyDescent="0.25">
      <c r="A37" s="12"/>
      <c r="B37" s="12"/>
      <c r="C37" s="87">
        <f>SUM(C34:C36)</f>
        <v>87623475.27489461</v>
      </c>
      <c r="D37" s="9">
        <f>SUM(D34:D36)</f>
        <v>85798703</v>
      </c>
      <c r="E37" s="12"/>
    </row>
    <row r="38" spans="1:5" ht="15.75" thickBot="1" x14ac:dyDescent="0.3">
      <c r="A38" s="12"/>
      <c r="B38" s="23" t="s">
        <v>45</v>
      </c>
      <c r="C38" s="85">
        <f>+C32+C37</f>
        <v>192813571.12768483</v>
      </c>
      <c r="D38" s="8">
        <f>+D37+D32</f>
        <v>135872806</v>
      </c>
      <c r="E38" s="12"/>
    </row>
    <row r="39" spans="1:5" ht="15" thickTop="1" x14ac:dyDescent="0.2"/>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tabSelected="1" topLeftCell="A41" zoomScale="85" zoomScaleNormal="85" workbookViewId="0">
      <selection sqref="A1:J26"/>
    </sheetView>
  </sheetViews>
  <sheetFormatPr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16384" width="9.140625" style="2"/>
  </cols>
  <sheetData>
    <row r="1" spans="1:10" x14ac:dyDescent="0.2">
      <c r="A1" s="12"/>
      <c r="B1" s="12"/>
      <c r="C1" s="21"/>
      <c r="D1" s="21"/>
      <c r="E1" s="12"/>
    </row>
    <row r="2" spans="1:10" ht="15" hidden="1" x14ac:dyDescent="0.25">
      <c r="A2" s="12"/>
      <c r="B2" s="77" t="s">
        <v>63</v>
      </c>
      <c r="C2" s="77"/>
      <c r="D2" s="77"/>
      <c r="E2" s="12"/>
    </row>
    <row r="3" spans="1:10" ht="15" hidden="1" x14ac:dyDescent="0.25">
      <c r="A3" s="12"/>
      <c r="B3" s="77" t="s">
        <v>15</v>
      </c>
      <c r="C3" s="77"/>
      <c r="D3" s="77"/>
      <c r="E3" s="12"/>
    </row>
    <row r="4" spans="1:10" hidden="1" x14ac:dyDescent="0.2">
      <c r="A4" s="12"/>
      <c r="B4" s="12"/>
      <c r="C4" s="21"/>
      <c r="D4" s="21" t="s">
        <v>16</v>
      </c>
      <c r="E4" s="12"/>
    </row>
    <row r="5" spans="1:10" hidden="1" x14ac:dyDescent="0.2">
      <c r="A5" s="12"/>
      <c r="B5" s="12"/>
      <c r="C5" s="21"/>
      <c r="D5" s="22" t="s">
        <v>17</v>
      </c>
      <c r="E5" s="12"/>
    </row>
    <row r="6" spans="1:10" hidden="1" x14ac:dyDescent="0.2">
      <c r="A6" s="12"/>
      <c r="B6" s="12"/>
      <c r="C6" s="21"/>
      <c r="D6" s="22"/>
      <c r="E6" s="12"/>
    </row>
    <row r="7" spans="1:10" hidden="1" x14ac:dyDescent="0.2">
      <c r="A7" s="12"/>
      <c r="B7" s="4"/>
      <c r="C7" s="5" t="s">
        <v>18</v>
      </c>
      <c r="D7" s="5" t="s">
        <v>19</v>
      </c>
      <c r="E7" s="12"/>
    </row>
    <row r="8" spans="1:10" ht="15" hidden="1" x14ac:dyDescent="0.25">
      <c r="A8" s="12"/>
      <c r="B8" s="23" t="s">
        <v>20</v>
      </c>
      <c r="C8" s="21"/>
      <c r="D8" s="21"/>
      <c r="E8" s="12"/>
    </row>
    <row r="9" spans="1:10" hidden="1" x14ac:dyDescent="0.2">
      <c r="A9" s="12"/>
      <c r="B9" s="24" t="s">
        <v>21</v>
      </c>
      <c r="C9" s="21"/>
      <c r="D9" s="21"/>
      <c r="E9" s="12"/>
    </row>
    <row r="10" spans="1:10" hidden="1" x14ac:dyDescent="0.2">
      <c r="A10" s="12"/>
      <c r="B10" s="12" t="s">
        <v>22</v>
      </c>
      <c r="C10" s="25">
        <v>2614270</v>
      </c>
      <c r="D10" s="25">
        <v>18011349</v>
      </c>
      <c r="E10" s="12"/>
    </row>
    <row r="11" spans="1:10" hidden="1" x14ac:dyDescent="0.2">
      <c r="A11" s="12"/>
      <c r="B11" s="12" t="s">
        <v>23</v>
      </c>
      <c r="C11" s="25">
        <v>19519521</v>
      </c>
      <c r="D11" s="25">
        <v>11282338</v>
      </c>
      <c r="E11" s="12"/>
    </row>
    <row r="12" spans="1:10" hidden="1" x14ac:dyDescent="0.2">
      <c r="A12" s="12"/>
      <c r="B12" s="12" t="s">
        <v>24</v>
      </c>
      <c r="C12" s="25">
        <v>2719652</v>
      </c>
      <c r="D12" s="25">
        <v>8592030</v>
      </c>
      <c r="E12" s="12"/>
    </row>
    <row r="13" spans="1:10" hidden="1" x14ac:dyDescent="0.2">
      <c r="A13" s="12"/>
      <c r="B13" s="12" t="s">
        <v>25</v>
      </c>
      <c r="C13" s="6">
        <v>58737861</v>
      </c>
      <c r="D13" s="6">
        <v>46366783</v>
      </c>
      <c r="E13" s="12"/>
    </row>
    <row r="14" spans="1:10" ht="15" hidden="1" x14ac:dyDescent="0.25">
      <c r="A14" s="12"/>
      <c r="B14" s="12"/>
      <c r="C14" s="26">
        <v>83591304</v>
      </c>
      <c r="D14" s="26">
        <v>84252500</v>
      </c>
      <c r="E14" s="12"/>
      <c r="J14" s="2" t="s">
        <v>65</v>
      </c>
    </row>
    <row r="15" spans="1:10" hidden="1" x14ac:dyDescent="0.2">
      <c r="A15" s="12"/>
      <c r="B15" s="24" t="s">
        <v>26</v>
      </c>
      <c r="C15" s="21"/>
      <c r="D15" s="21"/>
      <c r="E15" s="12"/>
    </row>
    <row r="16" spans="1:10" hidden="1" x14ac:dyDescent="0.2">
      <c r="A16" s="12"/>
      <c r="B16" s="12" t="s">
        <v>27</v>
      </c>
      <c r="C16" s="25">
        <v>52035760</v>
      </c>
      <c r="D16" s="25">
        <v>38284770</v>
      </c>
      <c r="E16" s="12"/>
    </row>
    <row r="17" spans="1:5" hidden="1" x14ac:dyDescent="0.2">
      <c r="A17" s="12"/>
      <c r="B17" s="12" t="s">
        <v>28</v>
      </c>
      <c r="C17" s="21" t="s">
        <v>29</v>
      </c>
      <c r="D17" s="25">
        <v>209736</v>
      </c>
      <c r="E17" s="12"/>
    </row>
    <row r="18" spans="1:5" hidden="1" x14ac:dyDescent="0.2">
      <c r="A18" s="12"/>
      <c r="B18" s="12" t="s">
        <v>30</v>
      </c>
      <c r="C18" s="6">
        <v>245742</v>
      </c>
      <c r="D18" s="6">
        <v>13782</v>
      </c>
      <c r="E18" s="12"/>
    </row>
    <row r="19" spans="1:5" ht="15" hidden="1" x14ac:dyDescent="0.25">
      <c r="A19" s="12"/>
      <c r="B19" s="12"/>
      <c r="C19" s="7">
        <v>52281502</v>
      </c>
      <c r="D19" s="7">
        <v>38508288</v>
      </c>
      <c r="E19" s="12"/>
    </row>
    <row r="20" spans="1:5" ht="15.75" hidden="1" thickBot="1" x14ac:dyDescent="0.3">
      <c r="A20" s="12"/>
      <c r="B20" s="23" t="s">
        <v>31</v>
      </c>
      <c r="C20" s="8">
        <v>135872806</v>
      </c>
      <c r="D20" s="8">
        <v>122760788</v>
      </c>
      <c r="E20" s="12"/>
    </row>
    <row r="21" spans="1:5" ht="15" hidden="1" thickTop="1" x14ac:dyDescent="0.2">
      <c r="A21" s="12"/>
      <c r="B21" s="12"/>
      <c r="C21" s="25"/>
      <c r="D21" s="25"/>
      <c r="E21" s="12"/>
    </row>
    <row r="22" spans="1:5" ht="15" hidden="1" x14ac:dyDescent="0.25">
      <c r="A22" s="12"/>
      <c r="B22" s="23" t="s">
        <v>32</v>
      </c>
      <c r="C22" s="21"/>
      <c r="D22" s="21"/>
      <c r="E22" s="12"/>
    </row>
    <row r="23" spans="1:5" hidden="1" x14ac:dyDescent="0.2">
      <c r="A23" s="12"/>
      <c r="B23" s="24" t="s">
        <v>33</v>
      </c>
      <c r="C23" s="21"/>
      <c r="D23" s="21"/>
      <c r="E23" s="12"/>
    </row>
    <row r="24" spans="1:5" hidden="1" x14ac:dyDescent="0.2">
      <c r="A24" s="12"/>
      <c r="B24" s="12" t="s">
        <v>34</v>
      </c>
      <c r="C24" s="25">
        <v>4298237</v>
      </c>
      <c r="D24" s="25">
        <v>3698509</v>
      </c>
      <c r="E24" s="12"/>
    </row>
    <row r="25" spans="1:5" hidden="1" x14ac:dyDescent="0.2">
      <c r="A25" s="12"/>
      <c r="B25" s="12" t="s">
        <v>35</v>
      </c>
      <c r="C25" s="25">
        <v>2196930</v>
      </c>
      <c r="D25" s="25">
        <v>508123</v>
      </c>
      <c r="E25" s="12"/>
    </row>
    <row r="26" spans="1:5" hidden="1" x14ac:dyDescent="0.2">
      <c r="A26" s="12"/>
      <c r="B26" s="12" t="s">
        <v>36</v>
      </c>
      <c r="C26" s="25">
        <v>31678103</v>
      </c>
      <c r="D26" s="25">
        <v>26198918</v>
      </c>
      <c r="E26" s="12"/>
    </row>
    <row r="27" spans="1:5" ht="15" hidden="1" x14ac:dyDescent="0.25">
      <c r="A27" s="12"/>
      <c r="B27" s="12"/>
      <c r="C27" s="9">
        <v>38173270</v>
      </c>
      <c r="D27" s="9">
        <v>30405550</v>
      </c>
      <c r="E27" s="12"/>
    </row>
    <row r="28" spans="1:5" hidden="1" x14ac:dyDescent="0.2">
      <c r="A28" s="12"/>
      <c r="B28" s="24" t="s">
        <v>37</v>
      </c>
      <c r="C28" s="21"/>
      <c r="D28" s="21"/>
      <c r="E28" s="12"/>
    </row>
    <row r="29" spans="1:5" hidden="1" x14ac:dyDescent="0.2">
      <c r="A29" s="12"/>
      <c r="B29" s="12" t="s">
        <v>38</v>
      </c>
      <c r="C29" s="25">
        <v>63993</v>
      </c>
      <c r="D29" s="21" t="s">
        <v>29</v>
      </c>
      <c r="E29" s="12"/>
    </row>
    <row r="30" spans="1:5" hidden="1" x14ac:dyDescent="0.2">
      <c r="A30" s="12"/>
      <c r="B30" s="12" t="s">
        <v>39</v>
      </c>
      <c r="C30" s="25">
        <v>11836840</v>
      </c>
      <c r="D30" s="25">
        <v>23880000</v>
      </c>
      <c r="E30" s="12"/>
    </row>
    <row r="31" spans="1:5" ht="15" hidden="1" x14ac:dyDescent="0.25">
      <c r="A31" s="12"/>
      <c r="B31" s="12"/>
      <c r="C31" s="9">
        <v>11900833</v>
      </c>
      <c r="D31" s="9">
        <v>23880000</v>
      </c>
      <c r="E31" s="12"/>
    </row>
    <row r="32" spans="1:5" ht="15" hidden="1" x14ac:dyDescent="0.25">
      <c r="A32" s="12"/>
      <c r="B32" s="23" t="s">
        <v>40</v>
      </c>
      <c r="C32" s="9">
        <v>50074103</v>
      </c>
      <c r="D32" s="9">
        <v>54285550</v>
      </c>
      <c r="E32" s="12"/>
    </row>
    <row r="33" spans="1:5" hidden="1" x14ac:dyDescent="0.2">
      <c r="A33" s="12"/>
      <c r="B33" s="24" t="s">
        <v>41</v>
      </c>
      <c r="C33" s="21"/>
      <c r="D33" s="21"/>
      <c r="E33" s="12"/>
    </row>
    <row r="34" spans="1:5" hidden="1" x14ac:dyDescent="0.2">
      <c r="A34" s="12"/>
      <c r="B34" s="12" t="s">
        <v>42</v>
      </c>
      <c r="C34" s="25">
        <v>780113</v>
      </c>
      <c r="D34" s="25">
        <v>780113</v>
      </c>
      <c r="E34" s="12"/>
    </row>
    <row r="35" spans="1:5" hidden="1" x14ac:dyDescent="0.2">
      <c r="A35" s="12"/>
      <c r="B35" s="12" t="s">
        <v>43</v>
      </c>
      <c r="C35" s="25">
        <v>15647697</v>
      </c>
      <c r="D35" s="25">
        <v>13370979</v>
      </c>
      <c r="E35" s="12"/>
    </row>
    <row r="36" spans="1:5" hidden="1" x14ac:dyDescent="0.2">
      <c r="A36" s="12"/>
      <c r="B36" s="12" t="s">
        <v>44</v>
      </c>
      <c r="C36" s="25">
        <v>69370893</v>
      </c>
      <c r="D36" s="25">
        <v>54324146</v>
      </c>
      <c r="E36" s="12"/>
    </row>
    <row r="37" spans="1:5" ht="15" hidden="1" x14ac:dyDescent="0.25">
      <c r="A37" s="12"/>
      <c r="B37" s="12"/>
      <c r="C37" s="9">
        <v>85798703</v>
      </c>
      <c r="D37" s="9">
        <v>68475238</v>
      </c>
      <c r="E37" s="12"/>
    </row>
    <row r="38" spans="1:5" ht="15.75" hidden="1" thickBot="1" x14ac:dyDescent="0.3">
      <c r="A38" s="12"/>
      <c r="B38" s="23" t="s">
        <v>45</v>
      </c>
      <c r="C38" s="8">
        <v>135872806</v>
      </c>
      <c r="D38" s="8">
        <v>122760788</v>
      </c>
      <c r="E38" s="12"/>
    </row>
    <row r="39" spans="1:5" ht="15" hidden="1" thickTop="1" x14ac:dyDescent="0.2">
      <c r="A39" s="12"/>
      <c r="B39" s="12"/>
      <c r="C39" s="21"/>
      <c r="D39" s="21"/>
      <c r="E39" s="12"/>
    </row>
    <row r="40" spans="1:5" hidden="1" x14ac:dyDescent="0.2">
      <c r="A40" s="12"/>
      <c r="B40" s="12"/>
      <c r="C40" s="21"/>
      <c r="D40" s="21"/>
      <c r="E40" s="12"/>
    </row>
    <row r="41" spans="1:5" ht="15" x14ac:dyDescent="0.25">
      <c r="A41" s="12"/>
      <c r="B41" s="77" t="s">
        <v>63</v>
      </c>
      <c r="C41" s="77"/>
      <c r="D41" s="77"/>
      <c r="E41" s="12"/>
    </row>
    <row r="42" spans="1:5" ht="15" x14ac:dyDescent="0.25">
      <c r="A42" s="12"/>
      <c r="B42" s="77" t="s">
        <v>46</v>
      </c>
      <c r="C42" s="77"/>
      <c r="D42" s="77"/>
      <c r="E42" s="12"/>
    </row>
    <row r="43" spans="1:5" x14ac:dyDescent="0.2">
      <c r="A43" s="12"/>
      <c r="B43" s="12"/>
      <c r="C43" s="21"/>
      <c r="D43" s="21" t="s">
        <v>111</v>
      </c>
      <c r="E43" s="12"/>
    </row>
    <row r="44" spans="1:5" x14ac:dyDescent="0.2">
      <c r="A44" s="12"/>
      <c r="B44" s="12"/>
      <c r="C44" s="21"/>
      <c r="D44" s="22" t="s">
        <v>17</v>
      </c>
      <c r="E44" s="12"/>
    </row>
    <row r="45" spans="1:5" x14ac:dyDescent="0.2">
      <c r="A45" s="12"/>
      <c r="B45" s="12"/>
      <c r="C45" s="21"/>
      <c r="D45" s="21"/>
      <c r="E45" s="12"/>
    </row>
    <row r="46" spans="1:5" x14ac:dyDescent="0.2">
      <c r="A46" s="12"/>
      <c r="B46" s="4"/>
      <c r="C46" s="80" t="s">
        <v>112</v>
      </c>
      <c r="D46" s="30" t="s">
        <v>18</v>
      </c>
      <c r="E46" s="12"/>
    </row>
    <row r="47" spans="1:5" ht="15" x14ac:dyDescent="0.25">
      <c r="A47" s="12"/>
      <c r="B47" s="23" t="s">
        <v>47</v>
      </c>
      <c r="C47" s="25">
        <v>33945579.759966917</v>
      </c>
      <c r="D47" s="25">
        <v>88673668</v>
      </c>
      <c r="E47" s="12"/>
    </row>
    <row r="48" spans="1:5" x14ac:dyDescent="0.2">
      <c r="A48" s="12"/>
      <c r="B48" s="12" t="s">
        <v>48</v>
      </c>
      <c r="C48" s="79">
        <v>-20162936.110343799</v>
      </c>
      <c r="D48" s="10">
        <v>-52454588</v>
      </c>
      <c r="E48" s="12"/>
    </row>
    <row r="49" spans="1:5" ht="23.25" customHeight="1" x14ac:dyDescent="0.25">
      <c r="A49" s="12"/>
      <c r="B49" s="23" t="s">
        <v>49</v>
      </c>
      <c r="C49" s="26">
        <f>SUM(C47:C48)</f>
        <v>13782643.649623118</v>
      </c>
      <c r="D49" s="26">
        <f>+D47+D48</f>
        <v>36219080</v>
      </c>
      <c r="E49" s="12"/>
    </row>
    <row r="50" spans="1:5" x14ac:dyDescent="0.2">
      <c r="A50" s="12"/>
      <c r="B50" s="12" t="s">
        <v>50</v>
      </c>
      <c r="C50" s="25">
        <v>876428.83394000004</v>
      </c>
      <c r="D50" s="25">
        <v>1914467</v>
      </c>
      <c r="E50" s="12"/>
    </row>
    <row r="51" spans="1:5" x14ac:dyDescent="0.2">
      <c r="A51" s="12"/>
      <c r="B51" s="12" t="s">
        <v>51</v>
      </c>
      <c r="C51" s="89">
        <v>-53675.818558199942</v>
      </c>
      <c r="D51" s="25">
        <v>2034960</v>
      </c>
      <c r="E51" s="12"/>
    </row>
    <row r="52" spans="1:5" x14ac:dyDescent="0.2">
      <c r="A52" s="12"/>
      <c r="B52" s="12" t="s">
        <v>52</v>
      </c>
      <c r="C52" s="89">
        <v>-2544922.968326</v>
      </c>
      <c r="D52" s="27">
        <v>-4171500</v>
      </c>
      <c r="E52" s="12"/>
    </row>
    <row r="53" spans="1:5" x14ac:dyDescent="0.2">
      <c r="A53" s="12"/>
      <c r="B53" s="12" t="s">
        <v>53</v>
      </c>
      <c r="C53" s="89">
        <v>-3892459.5413045501</v>
      </c>
      <c r="D53" s="27">
        <v>-8169197</v>
      </c>
      <c r="E53" s="12"/>
    </row>
    <row r="54" spans="1:5" x14ac:dyDescent="0.2">
      <c r="A54" s="12"/>
      <c r="B54" s="12" t="s">
        <v>54</v>
      </c>
      <c r="C54" s="89">
        <v>-3671226.4084133892</v>
      </c>
      <c r="D54" s="27">
        <v>-6692310</v>
      </c>
      <c r="E54" s="12"/>
    </row>
    <row r="55" spans="1:5" ht="25.5" customHeight="1" x14ac:dyDescent="0.25">
      <c r="A55" s="12"/>
      <c r="B55" s="23" t="s">
        <v>55</v>
      </c>
      <c r="C55" s="9">
        <f>SUM(C49:C54)</f>
        <v>4496787.746960979</v>
      </c>
      <c r="D55" s="9">
        <f>SUM(D49:D54)</f>
        <v>21135500</v>
      </c>
      <c r="E55" s="12"/>
    </row>
    <row r="56" spans="1:5" x14ac:dyDescent="0.2">
      <c r="A56" s="12"/>
      <c r="B56" s="12" t="s">
        <v>56</v>
      </c>
      <c r="C56" s="89">
        <v>-1101321.9720600001</v>
      </c>
      <c r="D56" s="27">
        <v>-4996596</v>
      </c>
      <c r="E56" s="12"/>
    </row>
    <row r="57" spans="1:5" ht="24.75" customHeight="1" x14ac:dyDescent="0.25">
      <c r="A57" s="12"/>
      <c r="B57" s="23" t="s">
        <v>57</v>
      </c>
      <c r="C57" s="9">
        <f>SUM(C55:C56)</f>
        <v>3395465.7749009789</v>
      </c>
      <c r="D57" s="9">
        <f>SUM(D55:D56)</f>
        <v>16138904</v>
      </c>
      <c r="E57" s="12"/>
    </row>
    <row r="58" spans="1:5" ht="30" x14ac:dyDescent="0.25">
      <c r="A58" s="12"/>
      <c r="B58" s="28" t="s">
        <v>58</v>
      </c>
      <c r="C58" s="78"/>
      <c r="D58" s="21"/>
      <c r="E58" s="12"/>
    </row>
    <row r="59" spans="1:5" x14ac:dyDescent="0.2">
      <c r="A59" s="12"/>
      <c r="B59" s="12" t="s">
        <v>59</v>
      </c>
      <c r="C59" s="78">
        <v>0</v>
      </c>
      <c r="D59" s="25">
        <v>2276718</v>
      </c>
      <c r="E59" s="12"/>
    </row>
    <row r="60" spans="1:5" ht="24.75" customHeight="1" thickBot="1" x14ac:dyDescent="0.3">
      <c r="A60" s="12"/>
      <c r="B60" s="23" t="s">
        <v>60</v>
      </c>
      <c r="C60" s="8">
        <f>SUM(C57:C59)</f>
        <v>3395465.7749009789</v>
      </c>
      <c r="D60" s="8">
        <f>SUM(D57:D59)</f>
        <v>18415622</v>
      </c>
      <c r="E60" s="12"/>
    </row>
    <row r="61" spans="1:5" ht="16.5" thickTop="1" thickBot="1" x14ac:dyDescent="0.3">
      <c r="A61" s="12"/>
      <c r="B61" s="23" t="s">
        <v>61</v>
      </c>
      <c r="C61" s="91">
        <f>+C57/7801125</f>
        <v>0.4352533480621037</v>
      </c>
      <c r="D61" s="90">
        <f>+D57/7801125</f>
        <v>2.06879187296704</v>
      </c>
      <c r="E61" s="12"/>
    </row>
    <row r="62" spans="1:5" ht="15" thickTop="1" x14ac:dyDescent="0.2">
      <c r="A62" s="12"/>
      <c r="B62" s="12"/>
      <c r="C62" s="21"/>
      <c r="D62" s="21"/>
      <c r="E62" s="12"/>
    </row>
  </sheetData>
  <mergeCells count="4">
    <mergeCell ref="B2:D2"/>
    <mergeCell ref="B3:D3"/>
    <mergeCell ref="B41:D41"/>
    <mergeCell ref="B42:D4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F19"/>
  <sheetViews>
    <sheetView zoomScale="70" zoomScaleNormal="70" workbookViewId="0">
      <selection activeCell="C27" sqref="C27"/>
    </sheetView>
  </sheetViews>
  <sheetFormatPr defaultRowHeight="14.25" x14ac:dyDescent="0.2"/>
  <cols>
    <col min="1" max="1" width="3.140625" style="2" customWidth="1"/>
    <col min="2" max="2" width="49" style="2" bestFit="1" customWidth="1"/>
    <col min="3" max="3" width="17.140625" style="3" customWidth="1"/>
    <col min="4" max="4" width="18.42578125" style="3" customWidth="1"/>
    <col min="5" max="5" width="18.85546875" style="2" customWidth="1"/>
    <col min="6" max="6" width="17.5703125" style="2" customWidth="1"/>
    <col min="7" max="16384" width="9.140625" style="2"/>
  </cols>
  <sheetData>
    <row r="2" spans="1:6" ht="15" customHeight="1" x14ac:dyDescent="0.25">
      <c r="A2" s="12"/>
      <c r="B2" s="77" t="s">
        <v>63</v>
      </c>
      <c r="C2" s="77"/>
      <c r="D2" s="77"/>
      <c r="E2" s="77"/>
      <c r="F2" s="77"/>
    </row>
    <row r="3" spans="1:6" ht="15" customHeight="1" x14ac:dyDescent="0.25">
      <c r="A3" s="12"/>
      <c r="B3" s="77" t="s">
        <v>66</v>
      </c>
      <c r="C3" s="77"/>
      <c r="D3" s="77"/>
      <c r="E3" s="77"/>
      <c r="F3" s="77"/>
    </row>
    <row r="4" spans="1:6" x14ac:dyDescent="0.2">
      <c r="A4" s="12"/>
      <c r="B4" s="12"/>
      <c r="C4" s="21"/>
      <c r="D4" s="2"/>
      <c r="E4" s="12"/>
      <c r="F4" s="21" t="s">
        <v>111</v>
      </c>
    </row>
    <row r="5" spans="1:6" x14ac:dyDescent="0.2">
      <c r="A5" s="12"/>
      <c r="B5" s="12"/>
      <c r="C5" s="21"/>
      <c r="D5" s="2"/>
      <c r="E5" s="12"/>
      <c r="F5" s="22" t="s">
        <v>17</v>
      </c>
    </row>
    <row r="6" spans="1:6" x14ac:dyDescent="0.2">
      <c r="A6" s="12"/>
      <c r="B6" s="12"/>
      <c r="C6" s="21"/>
      <c r="D6" s="21"/>
      <c r="E6" s="12"/>
    </row>
    <row r="7" spans="1:6" ht="45" x14ac:dyDescent="0.25">
      <c r="A7" s="12"/>
      <c r="B7" s="4"/>
      <c r="C7" s="38" t="s">
        <v>67</v>
      </c>
      <c r="D7" s="38" t="s">
        <v>68</v>
      </c>
      <c r="E7" s="39" t="s">
        <v>69</v>
      </c>
      <c r="F7" s="40" t="s">
        <v>70</v>
      </c>
    </row>
    <row r="8" spans="1:6" ht="27.75" customHeight="1" x14ac:dyDescent="0.25">
      <c r="A8" s="12"/>
      <c r="B8" s="99" t="s">
        <v>74</v>
      </c>
      <c r="C8" s="106">
        <v>780113</v>
      </c>
      <c r="D8" s="106">
        <v>13370979</v>
      </c>
      <c r="E8" s="106">
        <v>54324146</v>
      </c>
      <c r="F8" s="26">
        <f>SUM(C8:E8)</f>
        <v>68475238</v>
      </c>
    </row>
    <row r="9" spans="1:6" ht="15" x14ac:dyDescent="0.25">
      <c r="A9" s="12"/>
      <c r="B9" s="12" t="s">
        <v>57</v>
      </c>
      <c r="C9" s="108">
        <v>0</v>
      </c>
      <c r="D9" s="108">
        <v>0</v>
      </c>
      <c r="E9" s="106">
        <v>16138904</v>
      </c>
      <c r="F9" s="26">
        <f t="shared" ref="F9:F10" si="0">SUM(C9:E9)</f>
        <v>16138904</v>
      </c>
    </row>
    <row r="10" spans="1:6" ht="15" x14ac:dyDescent="0.25">
      <c r="A10" s="12"/>
      <c r="B10" s="12" t="s">
        <v>71</v>
      </c>
      <c r="C10" s="109">
        <v>0</v>
      </c>
      <c r="D10" s="6">
        <v>2276718</v>
      </c>
      <c r="E10" s="109">
        <v>0</v>
      </c>
      <c r="F10" s="34">
        <f t="shared" si="0"/>
        <v>2276718</v>
      </c>
    </row>
    <row r="11" spans="1:6" ht="15" x14ac:dyDescent="0.25">
      <c r="A11" s="12"/>
      <c r="B11" s="2" t="s">
        <v>72</v>
      </c>
      <c r="C11" s="108">
        <v>0</v>
      </c>
      <c r="D11" s="106">
        <v>2276718</v>
      </c>
      <c r="E11" s="106">
        <v>16138904</v>
      </c>
      <c r="F11" s="36">
        <f>SUM(C11:E11)</f>
        <v>18415622</v>
      </c>
    </row>
    <row r="12" spans="1:6" ht="15" x14ac:dyDescent="0.25">
      <c r="A12" s="12"/>
      <c r="B12" s="2" t="s">
        <v>73</v>
      </c>
      <c r="C12" s="109">
        <v>0</v>
      </c>
      <c r="D12" s="109">
        <v>0</v>
      </c>
      <c r="E12" s="105">
        <v>-1092157</v>
      </c>
      <c r="F12" s="35">
        <v>-1092157</v>
      </c>
    </row>
    <row r="13" spans="1:6" ht="15.75" thickBot="1" x14ac:dyDescent="0.3">
      <c r="A13" s="12"/>
      <c r="B13" s="99" t="s">
        <v>75</v>
      </c>
      <c r="C13" s="8">
        <v>780113</v>
      </c>
      <c r="D13" s="8">
        <v>15647697</v>
      </c>
      <c r="E13" s="8">
        <v>69370893</v>
      </c>
      <c r="F13" s="8">
        <f t="shared" ref="F13:F18" si="1">SUM(C13:E13)</f>
        <v>85798703</v>
      </c>
    </row>
    <row r="14" spans="1:6" ht="27.75" customHeight="1" thickTop="1" x14ac:dyDescent="0.25">
      <c r="A14" s="12"/>
      <c r="B14" s="2" t="s">
        <v>57</v>
      </c>
      <c r="C14" s="110">
        <v>0</v>
      </c>
      <c r="D14" s="110">
        <v>0</v>
      </c>
      <c r="E14" s="106">
        <v>3395465.7749009789</v>
      </c>
      <c r="F14" s="36">
        <f t="shared" si="1"/>
        <v>3395465.7749009789</v>
      </c>
    </row>
    <row r="15" spans="1:6" ht="15" x14ac:dyDescent="0.25">
      <c r="A15" s="12"/>
      <c r="B15" s="2" t="s">
        <v>71</v>
      </c>
      <c r="C15" s="111">
        <v>0</v>
      </c>
      <c r="D15" s="111">
        <v>0</v>
      </c>
      <c r="E15" s="105">
        <v>-10468</v>
      </c>
      <c r="F15" s="35">
        <f t="shared" si="1"/>
        <v>-10468</v>
      </c>
    </row>
    <row r="16" spans="1:6" ht="15" x14ac:dyDescent="0.25">
      <c r="A16" s="12"/>
      <c r="B16" s="2" t="s">
        <v>72</v>
      </c>
      <c r="C16" s="110">
        <v>0</v>
      </c>
      <c r="D16" s="112">
        <v>0</v>
      </c>
      <c r="E16" s="106">
        <v>3384997.7749009789</v>
      </c>
      <c r="F16" s="36">
        <f t="shared" si="1"/>
        <v>3384997.7749009789</v>
      </c>
    </row>
    <row r="17" spans="1:6" ht="15" x14ac:dyDescent="0.25">
      <c r="A17" s="12"/>
      <c r="B17" s="2" t="s">
        <v>73</v>
      </c>
      <c r="C17" s="110">
        <v>0</v>
      </c>
      <c r="D17" s="110">
        <v>0</v>
      </c>
      <c r="E17" s="105">
        <v>-1560225</v>
      </c>
      <c r="F17" s="37">
        <f t="shared" si="1"/>
        <v>-1560225</v>
      </c>
    </row>
    <row r="18" spans="1:6" ht="15.75" thickBot="1" x14ac:dyDescent="0.3">
      <c r="A18" s="12"/>
      <c r="B18" s="33" t="s">
        <v>113</v>
      </c>
      <c r="C18" s="8">
        <f>+C13+C16+C17</f>
        <v>780113</v>
      </c>
      <c r="D18" s="8">
        <f t="shared" ref="D18:E18" si="2">+D13+D16+D17</f>
        <v>15647697</v>
      </c>
      <c r="E18" s="8">
        <f t="shared" si="2"/>
        <v>71195665.774900973</v>
      </c>
      <c r="F18" s="8">
        <f>+F13+F16+F17</f>
        <v>87623475.774900973</v>
      </c>
    </row>
    <row r="19" spans="1:6" ht="15" thickTop="1" x14ac:dyDescent="0.2"/>
  </sheetData>
  <mergeCells count="2">
    <mergeCell ref="B2:F2"/>
    <mergeCell ref="B3:F3"/>
  </mergeCells>
  <pageMargins left="0.25" right="0.25" top="0.75" bottom="0.75" header="0.3" footer="0.3"/>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3"/>
  <sheetViews>
    <sheetView topLeftCell="A19" zoomScale="70" zoomScaleNormal="70" workbookViewId="0">
      <selection activeCell="H22" sqref="H22"/>
    </sheetView>
  </sheetViews>
  <sheetFormatPr defaultRowHeight="14.25" x14ac:dyDescent="0.2"/>
  <cols>
    <col min="1" max="1" width="3.140625" style="2" customWidth="1"/>
    <col min="2" max="2" width="61.140625" style="2" bestFit="1" customWidth="1"/>
    <col min="3" max="3" width="17.140625" style="3" bestFit="1" customWidth="1"/>
    <col min="4" max="4" width="18" style="3" customWidth="1"/>
    <col min="5" max="5" width="3.7109375" style="2" customWidth="1"/>
    <col min="6" max="16384" width="9.140625" style="2"/>
  </cols>
  <sheetData>
    <row r="1" spans="1:10" x14ac:dyDescent="0.2">
      <c r="A1" s="12"/>
      <c r="B1" s="12"/>
      <c r="C1" s="21"/>
      <c r="D1" s="21"/>
      <c r="E1" s="12"/>
    </row>
    <row r="2" spans="1:10" ht="15" x14ac:dyDescent="0.25">
      <c r="A2" s="12"/>
      <c r="B2" s="77" t="s">
        <v>63</v>
      </c>
      <c r="C2" s="77"/>
      <c r="D2" s="77"/>
      <c r="E2" s="12"/>
    </row>
    <row r="3" spans="1:10" ht="15" x14ac:dyDescent="0.25">
      <c r="A3" s="12"/>
      <c r="B3" s="77" t="s">
        <v>76</v>
      </c>
      <c r="C3" s="77"/>
      <c r="D3" s="77"/>
      <c r="E3" s="12"/>
    </row>
    <row r="4" spans="1:10" x14ac:dyDescent="0.2">
      <c r="A4" s="12"/>
      <c r="B4" s="12"/>
      <c r="C4" s="21"/>
      <c r="D4" s="21" t="s">
        <v>111</v>
      </c>
      <c r="E4" s="12"/>
    </row>
    <row r="5" spans="1:10" x14ac:dyDescent="0.2">
      <c r="A5" s="12"/>
      <c r="B5" s="12"/>
      <c r="C5" s="21"/>
      <c r="D5" s="22" t="s">
        <v>17</v>
      </c>
      <c r="E5" s="12"/>
    </row>
    <row r="6" spans="1:10" x14ac:dyDescent="0.2">
      <c r="A6" s="12"/>
      <c r="B6" s="12"/>
      <c r="C6" s="21"/>
      <c r="D6" s="22"/>
      <c r="E6" s="12"/>
    </row>
    <row r="7" spans="1:10" x14ac:dyDescent="0.2">
      <c r="A7" s="12"/>
      <c r="B7" s="4"/>
      <c r="C7" s="80" t="s">
        <v>112</v>
      </c>
      <c r="D7" s="30" t="s">
        <v>18</v>
      </c>
      <c r="E7" s="12"/>
    </row>
    <row r="8" spans="1:10" ht="15" x14ac:dyDescent="0.25">
      <c r="A8" s="12"/>
      <c r="B8" s="23" t="s">
        <v>85</v>
      </c>
      <c r="C8" s="21"/>
      <c r="D8" s="21"/>
      <c r="E8" s="12"/>
    </row>
    <row r="9" spans="1:10" ht="15" x14ac:dyDescent="0.25">
      <c r="A9" s="12"/>
      <c r="B9" s="23" t="s">
        <v>57</v>
      </c>
      <c r="C9" s="97">
        <v>3395465.7749009789</v>
      </c>
      <c r="D9" s="31">
        <v>16138904</v>
      </c>
      <c r="E9" s="12"/>
    </row>
    <row r="10" spans="1:10" x14ac:dyDescent="0.2">
      <c r="A10" s="12"/>
      <c r="B10" s="12" t="s">
        <v>77</v>
      </c>
      <c r="C10" s="94"/>
      <c r="D10" s="2"/>
      <c r="E10" s="12"/>
    </row>
    <row r="11" spans="1:10" x14ac:dyDescent="0.2">
      <c r="A11" s="12"/>
      <c r="B11" s="12" t="s">
        <v>86</v>
      </c>
      <c r="C11" s="97">
        <v>2677574.7717600004</v>
      </c>
      <c r="D11" s="31">
        <v>4535367</v>
      </c>
      <c r="E11" s="12"/>
    </row>
    <row r="12" spans="1:10" x14ac:dyDescent="0.2">
      <c r="A12" s="12"/>
      <c r="B12" s="12" t="s">
        <v>87</v>
      </c>
      <c r="C12" s="97">
        <v>1101321.9720600001</v>
      </c>
      <c r="D12" s="31">
        <v>4996596</v>
      </c>
      <c r="E12" s="12"/>
      <c r="J12" s="2" t="s">
        <v>65</v>
      </c>
    </row>
    <row r="13" spans="1:10" x14ac:dyDescent="0.2">
      <c r="A13" s="12"/>
      <c r="B13" s="12" t="s">
        <v>88</v>
      </c>
      <c r="C13" s="97">
        <v>2544922.968326</v>
      </c>
      <c r="D13" s="31">
        <v>4171500</v>
      </c>
      <c r="E13" s="12"/>
    </row>
    <row r="14" spans="1:10" x14ac:dyDescent="0.2">
      <c r="A14" s="12"/>
      <c r="B14" s="12" t="s">
        <v>89</v>
      </c>
      <c r="C14" s="96">
        <v>-634657.76913000003</v>
      </c>
      <c r="D14" s="27">
        <v>-438320</v>
      </c>
      <c r="E14" s="12"/>
    </row>
    <row r="15" spans="1:10" x14ac:dyDescent="0.2">
      <c r="A15" s="12"/>
      <c r="B15" s="12" t="s">
        <v>90</v>
      </c>
      <c r="C15" s="113">
        <v>0</v>
      </c>
      <c r="D15" s="31">
        <v>13139</v>
      </c>
      <c r="E15" s="12"/>
    </row>
    <row r="16" spans="1:10" x14ac:dyDescent="0.2">
      <c r="A16" s="12"/>
      <c r="B16" s="12" t="s">
        <v>91</v>
      </c>
      <c r="C16" s="113">
        <v>0</v>
      </c>
      <c r="D16" s="31">
        <v>178829</v>
      </c>
      <c r="E16" s="12"/>
    </row>
    <row r="17" spans="1:5" x14ac:dyDescent="0.2">
      <c r="A17" s="12"/>
      <c r="B17" s="12" t="s">
        <v>92</v>
      </c>
      <c r="C17" s="97">
        <v>26692.538100000002</v>
      </c>
      <c r="D17" s="31">
        <v>140720</v>
      </c>
      <c r="E17" s="12"/>
    </row>
    <row r="18" spans="1:5" x14ac:dyDescent="0.2">
      <c r="A18" s="12"/>
      <c r="C18" s="101">
        <f>SUM(C9:C17)</f>
        <v>9111320.256016979</v>
      </c>
      <c r="D18" s="42">
        <f>SUM(D9:D17)</f>
        <v>29736735</v>
      </c>
      <c r="E18" s="12"/>
    </row>
    <row r="19" spans="1:5" ht="30" customHeight="1" x14ac:dyDescent="0.2">
      <c r="A19" s="12"/>
      <c r="B19" s="2" t="s">
        <v>93</v>
      </c>
      <c r="C19" s="96">
        <v>-11541531.966293652</v>
      </c>
      <c r="D19" s="27">
        <v>-1224032</v>
      </c>
      <c r="E19" s="12"/>
    </row>
    <row r="20" spans="1:5" x14ac:dyDescent="0.2">
      <c r="B20" s="2" t="s">
        <v>94</v>
      </c>
      <c r="C20" s="96">
        <v>-1386530.7922027996</v>
      </c>
      <c r="D20" s="32">
        <v>5872378</v>
      </c>
      <c r="E20" s="27"/>
    </row>
    <row r="21" spans="1:5" x14ac:dyDescent="0.2">
      <c r="A21" s="2" t="s">
        <v>95</v>
      </c>
      <c r="B21" s="2" t="s">
        <v>96</v>
      </c>
      <c r="C21" s="96">
        <v>-54590733.863284871</v>
      </c>
      <c r="D21" s="27">
        <v>-12549907</v>
      </c>
    </row>
    <row r="22" spans="1:5" x14ac:dyDescent="0.2">
      <c r="B22" s="2" t="s">
        <v>97</v>
      </c>
      <c r="C22" s="98">
        <v>16900115</v>
      </c>
      <c r="D22" s="32">
        <v>493877</v>
      </c>
      <c r="E22" s="27"/>
    </row>
    <row r="23" spans="1:5" x14ac:dyDescent="0.2">
      <c r="C23" s="92">
        <f>SUM(C18:C22)</f>
        <v>-41507361.365764342</v>
      </c>
      <c r="D23" s="42">
        <f>SUM(D18:D22)</f>
        <v>22329051</v>
      </c>
      <c r="E23" s="31"/>
    </row>
    <row r="24" spans="1:5" ht="29.25" customHeight="1" x14ac:dyDescent="0.2">
      <c r="B24" s="2" t="s">
        <v>98</v>
      </c>
      <c r="C24" s="96">
        <v>-2725690.8627900002</v>
      </c>
      <c r="D24" s="27">
        <v>-3034060</v>
      </c>
    </row>
    <row r="25" spans="1:5" x14ac:dyDescent="0.2">
      <c r="B25" s="2" t="s">
        <v>99</v>
      </c>
      <c r="C25" s="96">
        <v>-2842072.8700700039</v>
      </c>
      <c r="D25" s="27">
        <v>-4228509</v>
      </c>
    </row>
    <row r="26" spans="1:5" ht="15" x14ac:dyDescent="0.25">
      <c r="B26" s="33" t="s">
        <v>78</v>
      </c>
      <c r="C26" s="103">
        <f>SUM(C23:C25)</f>
        <v>-47075125.098624349</v>
      </c>
      <c r="D26" s="43">
        <f>SUM(D23:D25)</f>
        <v>15066482</v>
      </c>
    </row>
    <row r="27" spans="1:5" ht="28.5" customHeight="1" x14ac:dyDescent="0.25">
      <c r="B27" s="33" t="s">
        <v>100</v>
      </c>
      <c r="C27" s="93"/>
    </row>
    <row r="28" spans="1:5" x14ac:dyDescent="0.2">
      <c r="B28" s="2" t="s">
        <v>101</v>
      </c>
      <c r="C28" s="98">
        <v>10466.363636363636</v>
      </c>
      <c r="D28" s="32">
        <v>49505</v>
      </c>
    </row>
    <row r="29" spans="1:5" x14ac:dyDescent="0.2">
      <c r="B29" s="2" t="s">
        <v>102</v>
      </c>
      <c r="C29" s="96">
        <v>-6354409.6161338994</v>
      </c>
      <c r="D29" s="27">
        <v>-16178831</v>
      </c>
    </row>
    <row r="30" spans="1:5" x14ac:dyDescent="0.2">
      <c r="B30" s="2" t="s">
        <v>103</v>
      </c>
      <c r="C30" s="110">
        <v>0</v>
      </c>
      <c r="D30" s="27">
        <v>-252993</v>
      </c>
    </row>
    <row r="31" spans="1:5" x14ac:dyDescent="0.2">
      <c r="B31" s="2" t="s">
        <v>104</v>
      </c>
      <c r="C31" s="96">
        <v>-11292637.40016</v>
      </c>
      <c r="D31" s="27">
        <v>-22300000</v>
      </c>
    </row>
    <row r="32" spans="1:5" x14ac:dyDescent="0.2">
      <c r="B32" s="2" t="s">
        <v>105</v>
      </c>
      <c r="C32" s="98">
        <v>36924000</v>
      </c>
      <c r="D32" s="32">
        <v>15697789</v>
      </c>
    </row>
    <row r="33" spans="2:4" ht="15" x14ac:dyDescent="0.25">
      <c r="B33" s="33" t="s">
        <v>79</v>
      </c>
      <c r="C33" s="107">
        <v>19287419.347342465</v>
      </c>
      <c r="D33" s="45">
        <f>SUM(D28:D32)</f>
        <v>-22984530</v>
      </c>
    </row>
    <row r="34" spans="2:4" ht="30" customHeight="1" x14ac:dyDescent="0.25">
      <c r="B34" s="33" t="s">
        <v>106</v>
      </c>
      <c r="C34" s="93"/>
    </row>
    <row r="35" spans="2:4" x14ac:dyDescent="0.2">
      <c r="B35" s="2" t="s">
        <v>107</v>
      </c>
      <c r="C35" s="98">
        <v>48434997.330320001</v>
      </c>
      <c r="D35" s="32">
        <v>12308009</v>
      </c>
    </row>
    <row r="36" spans="2:4" x14ac:dyDescent="0.2">
      <c r="B36" s="2" t="s">
        <v>108</v>
      </c>
      <c r="C36" s="96">
        <v>-12811431.590584936</v>
      </c>
      <c r="D36" s="27">
        <v>-18808060</v>
      </c>
    </row>
    <row r="37" spans="2:4" x14ac:dyDescent="0.2">
      <c r="B37" s="2" t="s">
        <v>109</v>
      </c>
      <c r="C37" s="96">
        <v>-523677.40016000002</v>
      </c>
      <c r="D37" s="27">
        <v>-972695</v>
      </c>
    </row>
    <row r="38" spans="2:4" ht="15" x14ac:dyDescent="0.25">
      <c r="B38" s="33" t="s">
        <v>80</v>
      </c>
      <c r="C38" s="107">
        <f>SUM(C35:C37)</f>
        <v>35099888.339575067</v>
      </c>
      <c r="D38" s="45">
        <f>SUM(D35:D37)</f>
        <v>-7472746</v>
      </c>
    </row>
    <row r="39" spans="2:4" ht="30" customHeight="1" x14ac:dyDescent="0.2">
      <c r="B39" s="2" t="s">
        <v>81</v>
      </c>
      <c r="C39" s="95">
        <v>-24526.029180000009</v>
      </c>
      <c r="D39" s="10">
        <v>-6285</v>
      </c>
    </row>
    <row r="40" spans="2:4" ht="29.25" customHeight="1" x14ac:dyDescent="0.25">
      <c r="B40" s="33" t="s">
        <v>82</v>
      </c>
      <c r="C40" s="100">
        <v>7287657</v>
      </c>
      <c r="D40" s="37">
        <v>-15397079</v>
      </c>
    </row>
    <row r="41" spans="2:4" ht="15" x14ac:dyDescent="0.25">
      <c r="B41" s="33" t="s">
        <v>83</v>
      </c>
      <c r="C41" s="100">
        <v>2614270</v>
      </c>
      <c r="D41" s="41">
        <v>18011349</v>
      </c>
    </row>
    <row r="42" spans="2:4" ht="15.75" thickBot="1" x14ac:dyDescent="0.3">
      <c r="B42" s="33" t="s">
        <v>84</v>
      </c>
      <c r="C42" s="102">
        <f>SUM(C40:C41)</f>
        <v>9901927</v>
      </c>
      <c r="D42" s="44">
        <f>SUM(D40:D41)</f>
        <v>2614270</v>
      </c>
    </row>
    <row r="43" spans="2:4" ht="15" thickTop="1" x14ac:dyDescent="0.2"/>
  </sheetData>
  <mergeCells count="2">
    <mergeCell ref="B2:D2"/>
    <mergeCell ref="B3:D3"/>
  </mergeCells>
  <pageMargins left="0.7" right="0.7" top="0.75" bottom="0.75" header="0.3" footer="0.3"/>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Gobi</cp:lastModifiedBy>
  <cp:lastPrinted>2017-07-21T03:44:22Z</cp:lastPrinted>
  <dcterms:created xsi:type="dcterms:W3CDTF">2015-02-13T07:00:41Z</dcterms:created>
  <dcterms:modified xsi:type="dcterms:W3CDTF">2017-07-21T03:48:29Z</dcterms:modified>
</cp:coreProperties>
</file>