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<sst xmlns="http://schemas.openxmlformats.org/spreadsheetml/2006/main" count="31" uniqueCount="21">
  <si>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АНХДАГЧ ЗАХ ЗЭЭЛИЙН АРИЛЖАА</t>
  </si>
  <si>
    <t>2010-2011 онуудад IPO -ийн арилжаа хийгдээгүй болно.</t>
  </si>
  <si>
    <t>Зоос банк</t>
  </si>
  <si>
    <t>Монгол шилтгээн</t>
  </si>
  <si>
    <t>БиДиСек</t>
  </si>
  <si>
    <t>Оллоо</t>
  </si>
  <si>
    <t>Хай Би Ойл</t>
  </si>
  <si>
    <t>Женко тур бюро</t>
  </si>
  <si>
    <t>Туул сонгино усны нөөц</t>
  </si>
  <si>
    <t>Гермесцентр</t>
  </si>
  <si>
    <t>Анод банк</t>
  </si>
  <si>
    <t>Ремикон</t>
  </si>
  <si>
    <t>Хөх ган</t>
  </si>
  <si>
    <t>Монфреш шүүс</t>
  </si>
  <si>
    <t>Нийт дүн</t>
  </si>
  <si>
    <t>Нийт арилжаанд эзэлсэн %</t>
  </si>
  <si>
    <t>Компанийн нэр</t>
  </si>
  <si>
    <t>д/д</t>
  </si>
  <si>
    <t>тоо ширхэг</t>
  </si>
  <si>
    <t>үнийн дүн</t>
  </si>
  <si>
    <t>нийт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</si>
</sst>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00"/>
    <numFmt numFmtId="170" formatCode="0.0"/>
    <numFmt numFmtId="171" formatCode="0.000000"/>
    <numFmt numFmtId="172" formatCode="0.00000"/>
    <numFmt numFmtId="173" formatCode="0.0000"/>
  </numFmts>
  <fonts count="45">
    <font>
      <sz val="10"/>
      <name val="Arial"/>
      <family val="0"/>
    </font>
    <font>
      <sz val="8"/>
      <name val="Times New Roman Mon"/>
      <family val="1"/>
    </font>
    <font>
      <b/>
      <sz val="8"/>
      <color indexed="8"/>
      <name val="Times New Roman Mon"/>
      <family val="1"/>
    </font>
    <font>
      <b/>
      <sz val="12"/>
      <name val="Times New Roman Mon"/>
      <family val="1"/>
    </font>
    <font>
      <b/>
      <sz val="9"/>
      <name val="Times New Roman Mon"/>
      <family val="1"/>
    </font>
    <font>
      <sz val="9"/>
      <name val="Times New Roman Mon"/>
      <family val="1"/>
    </font>
    <font>
      <sz val="9"/>
      <color indexed="10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9.140625" style="1" bestFit="1" customWidth="1"/>
    <col min="4" max="4" width="9.8515625" style="1" customWidth="1"/>
    <col min="5" max="5" width="10.00390625" style="1" customWidth="1"/>
    <col min="6" max="6" width="11.00390625" style="1" customWidth="1"/>
    <col min="7" max="7" width="8.8515625" style="1" customWidth="1"/>
    <col min="8" max="8" width="11.57421875" style="1" customWidth="1"/>
    <col min="9" max="9" width="9.8515625" style="1" customWidth="1"/>
    <col min="10" max="10" width="11.7109375" style="1" customWidth="1"/>
    <col min="11" max="11" width="8.7109375" style="1" customWidth="1"/>
    <col min="12" max="12" width="10.57421875" style="1" customWidth="1"/>
    <col min="13" max="13" width="9.57421875" style="1" bestFit="1" customWidth="1"/>
    <col min="14" max="14" width="11.7109375" style="1" bestFit="1" customWidth="1"/>
    <col min="15" max="16384" width="9.140625" style="1" customWidth="1"/>
  </cols>
  <sheetData>
    <row r="1" ht="15.75">
      <c r="D1" s="5" t="s">
        <v>0</v>
      </c>
    </row>
    <row r="3" spans="1:14" s="12" customFormat="1" ht="21.75" customHeight="1">
      <c r="A3" s="14" t="s">
        <v>17</v>
      </c>
      <c r="B3" s="13" t="s">
        <v>16</v>
      </c>
      <c r="C3" s="13">
        <v>2005</v>
      </c>
      <c r="D3" s="13"/>
      <c r="E3" s="13">
        <v>2006</v>
      </c>
      <c r="F3" s="13"/>
      <c r="G3" s="13">
        <v>2007</v>
      </c>
      <c r="H3" s="13"/>
      <c r="I3" s="13">
        <v>2008</v>
      </c>
      <c r="J3" s="13"/>
      <c r="K3" s="13">
        <v>2009</v>
      </c>
      <c r="L3" s="13"/>
      <c r="M3" s="13" t="s">
        <v>20</v>
      </c>
      <c r="N3" s="13"/>
    </row>
    <row r="4" spans="1:14" ht="37.5" customHeight="1">
      <c r="A4" s="14"/>
      <c r="B4" s="13"/>
      <c r="C4" s="18" t="s">
        <v>18</v>
      </c>
      <c r="D4" s="18" t="s">
        <v>19</v>
      </c>
      <c r="E4" s="18" t="s">
        <v>18</v>
      </c>
      <c r="F4" s="18" t="s">
        <v>19</v>
      </c>
      <c r="G4" s="18" t="s">
        <v>18</v>
      </c>
      <c r="H4" s="18" t="s">
        <v>19</v>
      </c>
      <c r="I4" s="18" t="s">
        <v>18</v>
      </c>
      <c r="J4" s="18" t="s">
        <v>19</v>
      </c>
      <c r="K4" s="18" t="s">
        <v>18</v>
      </c>
      <c r="L4" s="18" t="s">
        <v>19</v>
      </c>
      <c r="M4" s="18" t="s">
        <v>18</v>
      </c>
      <c r="N4" s="18" t="s">
        <v>19</v>
      </c>
    </row>
    <row r="5" spans="1:14" ht="12.75" customHeight="1">
      <c r="A5" s="6">
        <v>1</v>
      </c>
      <c r="B5" s="15" t="s">
        <v>2</v>
      </c>
      <c r="C5" s="7"/>
      <c r="D5" s="7"/>
      <c r="E5" s="7">
        <v>1999768</v>
      </c>
      <c r="F5" s="7">
        <v>2022528900</v>
      </c>
      <c r="G5" s="7"/>
      <c r="H5" s="7"/>
      <c r="I5" s="7"/>
      <c r="J5" s="7"/>
      <c r="K5" s="6"/>
      <c r="L5" s="6"/>
      <c r="M5" s="7">
        <f>E5</f>
        <v>1999768</v>
      </c>
      <c r="N5" s="7">
        <f>F5</f>
        <v>2022528900</v>
      </c>
    </row>
    <row r="6" spans="1:14" ht="12.75" customHeight="1">
      <c r="A6" s="6">
        <v>2</v>
      </c>
      <c r="B6" s="15" t="s">
        <v>3</v>
      </c>
      <c r="C6" s="6">
        <v>44792</v>
      </c>
      <c r="D6" s="7">
        <v>35833600</v>
      </c>
      <c r="E6" s="7">
        <v>955208</v>
      </c>
      <c r="F6" s="7">
        <v>764166400</v>
      </c>
      <c r="G6" s="7"/>
      <c r="H6" s="7"/>
      <c r="I6" s="7"/>
      <c r="J6" s="7"/>
      <c r="K6" s="6"/>
      <c r="L6" s="6"/>
      <c r="M6" s="7">
        <f>C6+E6</f>
        <v>1000000</v>
      </c>
      <c r="N6" s="7">
        <f>D6+F6</f>
        <v>800000000</v>
      </c>
    </row>
    <row r="7" spans="1:14" ht="12.75" customHeight="1">
      <c r="A7" s="6">
        <v>3</v>
      </c>
      <c r="B7" s="15" t="s">
        <v>4</v>
      </c>
      <c r="C7" s="7"/>
      <c r="D7" s="7"/>
      <c r="E7" s="7">
        <v>7500000</v>
      </c>
      <c r="F7" s="7">
        <v>750000000</v>
      </c>
      <c r="G7" s="7"/>
      <c r="H7" s="7"/>
      <c r="I7" s="8"/>
      <c r="J7" s="8"/>
      <c r="K7" s="8"/>
      <c r="L7" s="8"/>
      <c r="M7" s="7">
        <f>E7+I7+K7</f>
        <v>7500000</v>
      </c>
      <c r="N7" s="7">
        <f>F7+J7+L7</f>
        <v>750000000</v>
      </c>
    </row>
    <row r="8" spans="1:14" ht="12.75" customHeight="1">
      <c r="A8" s="6">
        <v>4</v>
      </c>
      <c r="B8" s="15" t="s">
        <v>5</v>
      </c>
      <c r="C8" s="7"/>
      <c r="D8" s="7"/>
      <c r="E8" s="7"/>
      <c r="F8" s="7"/>
      <c r="G8" s="7">
        <v>5820299</v>
      </c>
      <c r="H8" s="7">
        <v>582029900</v>
      </c>
      <c r="I8" s="7"/>
      <c r="J8" s="7"/>
      <c r="K8" s="6"/>
      <c r="L8" s="6"/>
      <c r="M8" s="7">
        <f>G8</f>
        <v>5820299</v>
      </c>
      <c r="N8" s="7">
        <f>H8</f>
        <v>582029900</v>
      </c>
    </row>
    <row r="9" spans="1:14" ht="12.75" customHeight="1">
      <c r="A9" s="6">
        <v>5</v>
      </c>
      <c r="B9" s="15" t="s">
        <v>6</v>
      </c>
      <c r="C9" s="7"/>
      <c r="D9" s="7"/>
      <c r="E9" s="7"/>
      <c r="F9" s="7"/>
      <c r="G9" s="7">
        <v>4000000</v>
      </c>
      <c r="H9" s="7">
        <v>400000000</v>
      </c>
      <c r="I9" s="8"/>
      <c r="J9" s="8"/>
      <c r="K9" s="6"/>
      <c r="L9" s="6"/>
      <c r="M9" s="7">
        <f>G9+I9</f>
        <v>4000000</v>
      </c>
      <c r="N9" s="7">
        <f>H9+J9</f>
        <v>400000000</v>
      </c>
    </row>
    <row r="10" spans="1:14" ht="12.75" customHeight="1">
      <c r="A10" s="6">
        <v>7</v>
      </c>
      <c r="B10" s="15" t="s">
        <v>7</v>
      </c>
      <c r="C10" s="7"/>
      <c r="D10" s="7"/>
      <c r="E10" s="7">
        <v>48815284</v>
      </c>
      <c r="F10" s="7">
        <v>4881536560</v>
      </c>
      <c r="G10" s="7">
        <v>17330601</v>
      </c>
      <c r="H10" s="7">
        <v>1771222164</v>
      </c>
      <c r="I10" s="7">
        <f>650000+2100000</f>
        <v>2750000</v>
      </c>
      <c r="J10" s="7">
        <f>650000*181+488830952</f>
        <v>606480952</v>
      </c>
      <c r="K10" s="7">
        <v>10000000</v>
      </c>
      <c r="L10" s="7">
        <v>1000000000</v>
      </c>
      <c r="M10" s="7">
        <f>E10+G10+I10+K10</f>
        <v>78895885</v>
      </c>
      <c r="N10" s="7">
        <f>F10+H10+J10+L10</f>
        <v>8259239676</v>
      </c>
    </row>
    <row r="11" spans="1:14" ht="12.75" customHeight="1">
      <c r="A11" s="6">
        <v>8</v>
      </c>
      <c r="B11" s="16" t="s">
        <v>8</v>
      </c>
      <c r="C11" s="7"/>
      <c r="D11" s="7"/>
      <c r="E11" s="7"/>
      <c r="F11" s="7"/>
      <c r="G11" s="9">
        <v>13200000</v>
      </c>
      <c r="H11" s="7">
        <v>13200061250</v>
      </c>
      <c r="I11" s="7"/>
      <c r="J11" s="7"/>
      <c r="K11" s="6"/>
      <c r="L11" s="6"/>
      <c r="M11" s="7">
        <f>G11</f>
        <v>13200000</v>
      </c>
      <c r="N11" s="7">
        <f>H11</f>
        <v>13200061250</v>
      </c>
    </row>
    <row r="12" spans="1:14" ht="12.75" customHeight="1">
      <c r="A12" s="6">
        <v>9</v>
      </c>
      <c r="B12" s="15" t="s">
        <v>9</v>
      </c>
      <c r="C12" s="7"/>
      <c r="D12" s="7"/>
      <c r="E12" s="7"/>
      <c r="F12" s="7"/>
      <c r="G12" s="7"/>
      <c r="H12" s="7"/>
      <c r="I12" s="7">
        <v>23562900</v>
      </c>
      <c r="J12" s="7">
        <f>I12*100</f>
        <v>2356290000</v>
      </c>
      <c r="K12" s="6"/>
      <c r="L12" s="6"/>
      <c r="M12" s="7">
        <f>I12</f>
        <v>23562900</v>
      </c>
      <c r="N12" s="7">
        <f>J12</f>
        <v>2356290000</v>
      </c>
    </row>
    <row r="13" spans="1:14" ht="12.75" customHeight="1">
      <c r="A13" s="6">
        <v>10</v>
      </c>
      <c r="B13" s="15" t="s">
        <v>10</v>
      </c>
      <c r="C13" s="7"/>
      <c r="D13" s="7"/>
      <c r="E13" s="7"/>
      <c r="F13" s="7"/>
      <c r="G13" s="7"/>
      <c r="H13" s="7"/>
      <c r="I13" s="7">
        <v>18618171</v>
      </c>
      <c r="J13" s="7">
        <f>I13*1080</f>
        <v>20107624680</v>
      </c>
      <c r="K13" s="6"/>
      <c r="L13" s="6"/>
      <c r="M13" s="7">
        <f>I13</f>
        <v>18618171</v>
      </c>
      <c r="N13" s="7">
        <f>J13</f>
        <v>20107624680</v>
      </c>
    </row>
    <row r="14" spans="1:14" ht="12.75" customHeight="1">
      <c r="A14" s="6">
        <v>11</v>
      </c>
      <c r="B14" s="15" t="s">
        <v>11</v>
      </c>
      <c r="C14" s="7"/>
      <c r="D14" s="7"/>
      <c r="E14" s="7"/>
      <c r="F14" s="7"/>
      <c r="G14" s="7"/>
      <c r="H14" s="7"/>
      <c r="I14" s="7">
        <v>34812954</v>
      </c>
      <c r="J14" s="7">
        <v>3481295400</v>
      </c>
      <c r="K14" s="7">
        <v>15675248</v>
      </c>
      <c r="L14" s="7">
        <v>1567524800</v>
      </c>
      <c r="M14" s="7">
        <f>I14+K14</f>
        <v>50488202</v>
      </c>
      <c r="N14" s="7">
        <f>J14+L14</f>
        <v>5048820200</v>
      </c>
    </row>
    <row r="15" spans="1:14" ht="12.75" customHeight="1">
      <c r="A15" s="6">
        <v>12</v>
      </c>
      <c r="B15" s="15" t="s">
        <v>12</v>
      </c>
      <c r="C15" s="7"/>
      <c r="D15" s="7"/>
      <c r="E15" s="7"/>
      <c r="F15" s="7"/>
      <c r="G15" s="7"/>
      <c r="H15" s="7"/>
      <c r="I15" s="7">
        <v>30395272</v>
      </c>
      <c r="J15" s="7">
        <v>3195456280</v>
      </c>
      <c r="K15" s="6"/>
      <c r="L15" s="6"/>
      <c r="M15" s="7">
        <f>I15</f>
        <v>30395272</v>
      </c>
      <c r="N15" s="7">
        <f>J15</f>
        <v>3195456280</v>
      </c>
    </row>
    <row r="16" spans="1:14" ht="12.75" customHeight="1">
      <c r="A16" s="6">
        <v>13</v>
      </c>
      <c r="B16" s="15" t="s">
        <v>13</v>
      </c>
      <c r="C16" s="7"/>
      <c r="D16" s="7"/>
      <c r="E16" s="7"/>
      <c r="F16" s="7"/>
      <c r="G16" s="7"/>
      <c r="H16" s="7"/>
      <c r="I16" s="7">
        <v>692382</v>
      </c>
      <c r="J16" s="7">
        <v>69238200</v>
      </c>
      <c r="K16" s="6">
        <v>50</v>
      </c>
      <c r="L16" s="6">
        <v>5000</v>
      </c>
      <c r="M16" s="7">
        <f>I16+K16</f>
        <v>692432</v>
      </c>
      <c r="N16" s="7">
        <f>J16+L16</f>
        <v>69243200</v>
      </c>
    </row>
    <row r="17" spans="1:14" ht="12.75" customHeight="1">
      <c r="A17" s="6"/>
      <c r="B17" s="17" t="s">
        <v>14</v>
      </c>
      <c r="C17" s="10">
        <f>SUM(C5:C16)</f>
        <v>44792</v>
      </c>
      <c r="D17" s="10">
        <f aca="true" t="shared" si="0" ref="D17:L17">SUM(D5:D16)</f>
        <v>35833600</v>
      </c>
      <c r="E17" s="10">
        <f t="shared" si="0"/>
        <v>59270260</v>
      </c>
      <c r="F17" s="10">
        <f t="shared" si="0"/>
        <v>8418231860</v>
      </c>
      <c r="G17" s="10">
        <f t="shared" si="0"/>
        <v>40350900</v>
      </c>
      <c r="H17" s="10">
        <f t="shared" si="0"/>
        <v>15953313314</v>
      </c>
      <c r="I17" s="10">
        <f t="shared" si="0"/>
        <v>110831679</v>
      </c>
      <c r="J17" s="10">
        <f t="shared" si="0"/>
        <v>29816385512</v>
      </c>
      <c r="K17" s="10">
        <f t="shared" si="0"/>
        <v>25675298</v>
      </c>
      <c r="L17" s="10">
        <f t="shared" si="0"/>
        <v>2567529800</v>
      </c>
      <c r="M17" s="10">
        <f>SUM(M5:M16)</f>
        <v>236172929</v>
      </c>
      <c r="N17" s="10">
        <f>SUM(N5:N16)</f>
        <v>56791294086</v>
      </c>
    </row>
    <row r="18" spans="1:14" ht="12.75" customHeight="1">
      <c r="A18" s="6"/>
      <c r="B18" s="16" t="s">
        <v>15</v>
      </c>
      <c r="C18" s="11">
        <f>C17*100/25948180</f>
        <v>0.1726209699485667</v>
      </c>
      <c r="D18" s="11">
        <f>D17*100/2547282272</f>
        <v>1.406738483358785</v>
      </c>
      <c r="E18" s="11">
        <f>E17*100/74531726</f>
        <v>79.52353069080944</v>
      </c>
      <c r="F18" s="11">
        <f>F17*100/12604275775</f>
        <v>66.78869940863382</v>
      </c>
      <c r="G18" s="11">
        <f>G17*100/116103713</f>
        <v>34.75418568224429</v>
      </c>
      <c r="H18" s="11">
        <f>H17*100/62126835046</f>
        <v>25.678619073686654</v>
      </c>
      <c r="I18" s="11">
        <f>I17*100/170147608</f>
        <v>65.1385466435708</v>
      </c>
      <c r="J18" s="11">
        <f>J17*100/60349326390</f>
        <v>49.40632695602155</v>
      </c>
      <c r="K18" s="11">
        <f>K17*100/89916614</f>
        <v>28.554565010644197</v>
      </c>
      <c r="L18" s="11">
        <f>L17*100/23181478462</f>
        <v>11.075781056021931</v>
      </c>
      <c r="M18" s="11">
        <f>M17*100/663946099</f>
        <v>35.571099725672156</v>
      </c>
      <c r="N18" s="11">
        <f>N17*100/332793108109</f>
        <v>17.065045129299705</v>
      </c>
    </row>
    <row r="19" ht="12.75" customHeight="1"/>
    <row r="20" spans="2:10" ht="12.75" customHeight="1">
      <c r="B20" s="1" t="s">
        <v>1</v>
      </c>
      <c r="I20" s="2"/>
      <c r="J20" s="2"/>
    </row>
    <row r="21" spans="9:10" ht="12.75" customHeight="1">
      <c r="I21" s="2"/>
      <c r="J21" s="2"/>
    </row>
    <row r="22" spans="9:10" ht="12.75" customHeight="1">
      <c r="I22" s="3"/>
      <c r="J22" s="3"/>
    </row>
    <row r="23" ht="12.75" customHeight="1"/>
    <row r="24" spans="9:10" ht="11.25">
      <c r="I24" s="4"/>
      <c r="J24" s="4"/>
    </row>
  </sheetData>
  <sheetProtection/>
  <mergeCells count="8">
    <mergeCell ref="K3:L3"/>
    <mergeCell ref="M3:N3"/>
    <mergeCell ref="A3:A4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</dc:creator>
  <cp:keywords/>
  <dc:description/>
  <cp:lastModifiedBy>amaraa</cp:lastModifiedBy>
  <cp:lastPrinted>2011-11-08T04:11:31Z</cp:lastPrinted>
  <dcterms:created xsi:type="dcterms:W3CDTF">2007-11-21T17:49:04Z</dcterms:created>
  <dcterms:modified xsi:type="dcterms:W3CDTF">2012-03-27T10:37:34Z</dcterms:modified>
  <cp:category/>
  <cp:version/>
  <cp:contentType/>
  <cp:contentStatus/>
</cp:coreProperties>
</file>